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328"/>
  <workbookPr defaultThemeVersion="124226"/>
  <mc:AlternateContent xmlns:mc="http://schemas.openxmlformats.org/markup-compatibility/2006">
    <mc:Choice Requires="x15">
      <x15ac:absPath xmlns:x15ac="http://schemas.microsoft.com/office/spreadsheetml/2010/11/ac" url="https://rbinternational.sharepoint.com/sites/RBKO-Procuremenet/Shared Documents/1. Category Management/Facilities/2. Tenders/2025/1- Construction Works (T001-0125)/Finale per publikim/"/>
    </mc:Choice>
  </mc:AlternateContent>
  <xr:revisionPtr revIDLastSave="479" documentId="8_{51284BB6-1135-4D66-A63C-0170DA740D3E}" xr6:coauthVersionLast="47" xr6:coauthVersionMax="47" xr10:uidLastSave="{38764BBF-F784-4FBA-8D38-3E1ADA5177D7}"/>
  <bookViews>
    <workbookView xWindow="-108" yWindow="-108" windowWidth="23256" windowHeight="12456" xr2:uid="{00000000-000D-0000-FFFF-FFFF00000000}"/>
  </bookViews>
  <sheets>
    <sheet name="Shtojca 1" sheetId="8" r:id="rId1"/>
    <sheet name="Ilustrim - Skenar" sheetId="9" r:id="rId2"/>
  </sheets>
  <definedNames>
    <definedName name="_xlnm._FilterDatabase" localSheetId="0" hidden="1">'Shtojca 1'!#REF!</definedName>
    <definedName name="ProjectEnd">#REF!</definedName>
    <definedName name="ProjectStart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116" i="8" l="1"/>
  <c r="F76" i="8"/>
  <c r="F63" i="8"/>
  <c r="F34" i="8"/>
  <c r="F9" i="8"/>
  <c r="F127" i="9"/>
  <c r="G127" i="9" s="1"/>
  <c r="F15" i="9"/>
  <c r="G15" i="9" s="1"/>
  <c r="F142" i="9"/>
  <c r="G142" i="9" s="1"/>
  <c r="F141" i="9"/>
  <c r="G141" i="9" s="1"/>
  <c r="F140" i="9"/>
  <c r="G140" i="9" s="1"/>
  <c r="F139" i="9"/>
  <c r="G139" i="9" s="1"/>
  <c r="F138" i="9"/>
  <c r="G138" i="9" s="1"/>
  <c r="F134" i="9"/>
  <c r="G134" i="9" s="1"/>
  <c r="F133" i="9"/>
  <c r="G133" i="9" s="1"/>
  <c r="F132" i="9"/>
  <c r="G132" i="9" s="1"/>
  <c r="F131" i="9"/>
  <c r="G131" i="9" s="1"/>
  <c r="F130" i="9"/>
  <c r="G130" i="9" s="1"/>
  <c r="F129" i="9"/>
  <c r="G129" i="9" s="1"/>
  <c r="F128" i="9"/>
  <c r="G128" i="9" s="1"/>
  <c r="F126" i="9"/>
  <c r="G126" i="9" s="1"/>
  <c r="F125" i="9"/>
  <c r="G125" i="9" s="1"/>
  <c r="F124" i="9"/>
  <c r="G124" i="9" s="1"/>
  <c r="F123" i="9"/>
  <c r="G123" i="9" s="1"/>
  <c r="F122" i="9"/>
  <c r="F121" i="9"/>
  <c r="G121" i="9" s="1"/>
  <c r="F120" i="9"/>
  <c r="G120" i="9" s="1"/>
  <c r="F119" i="9"/>
  <c r="G119" i="9" s="1"/>
  <c r="F118" i="9"/>
  <c r="G118" i="9" s="1"/>
  <c r="F117" i="9"/>
  <c r="G117" i="9" s="1"/>
  <c r="F116" i="9"/>
  <c r="G116" i="9" s="1"/>
  <c r="F115" i="9"/>
  <c r="G115" i="9" s="1"/>
  <c r="F114" i="9"/>
  <c r="G114" i="9" s="1"/>
  <c r="F113" i="9"/>
  <c r="G113" i="9" s="1"/>
  <c r="F112" i="9"/>
  <c r="G112" i="9" s="1"/>
  <c r="F111" i="9"/>
  <c r="G111" i="9" s="1"/>
  <c r="F110" i="9"/>
  <c r="G110" i="9" s="1"/>
  <c r="F109" i="9"/>
  <c r="G109" i="9" s="1"/>
  <c r="F108" i="9"/>
  <c r="G108" i="9" s="1"/>
  <c r="F107" i="9"/>
  <c r="G107" i="9" s="1"/>
  <c r="F106" i="9"/>
  <c r="G106" i="9" s="1"/>
  <c r="F105" i="9"/>
  <c r="G105" i="9" s="1"/>
  <c r="F104" i="9"/>
  <c r="G104" i="9" s="1"/>
  <c r="F103" i="9"/>
  <c r="G103" i="9" s="1"/>
  <c r="F102" i="9"/>
  <c r="G102" i="9" s="1"/>
  <c r="F101" i="9"/>
  <c r="F100" i="9"/>
  <c r="G100" i="9" s="1"/>
  <c r="F99" i="9"/>
  <c r="G99" i="9" s="1"/>
  <c r="F98" i="9"/>
  <c r="G98" i="9" s="1"/>
  <c r="F97" i="9"/>
  <c r="G97" i="9" s="1"/>
  <c r="F96" i="9"/>
  <c r="G96" i="9" s="1"/>
  <c r="F95" i="9"/>
  <c r="F94" i="9"/>
  <c r="G94" i="9" s="1"/>
  <c r="F93" i="9"/>
  <c r="G93" i="9" s="1"/>
  <c r="F89" i="9"/>
  <c r="G89" i="9" s="1"/>
  <c r="F88" i="9"/>
  <c r="G88" i="9" s="1"/>
  <c r="F87" i="9"/>
  <c r="F86" i="9"/>
  <c r="G86" i="9" s="1"/>
  <c r="F85" i="9"/>
  <c r="G85" i="9" s="1"/>
  <c r="F84" i="9"/>
  <c r="G84" i="9" s="1"/>
  <c r="F83" i="9"/>
  <c r="G83" i="9" s="1"/>
  <c r="F82" i="9"/>
  <c r="G82" i="9" s="1"/>
  <c r="F81" i="9"/>
  <c r="G81" i="9" s="1"/>
  <c r="F80" i="9"/>
  <c r="F79" i="9"/>
  <c r="G79" i="9" s="1"/>
  <c r="F78" i="9"/>
  <c r="F77" i="9"/>
  <c r="F76" i="9"/>
  <c r="F72" i="9"/>
  <c r="G72" i="9" s="1"/>
  <c r="F71" i="9"/>
  <c r="G71" i="9" s="1"/>
  <c r="F70" i="9"/>
  <c r="G70" i="9" s="1"/>
  <c r="F69" i="9"/>
  <c r="G69" i="9" s="1"/>
  <c r="F68" i="9"/>
  <c r="G68" i="9" s="1"/>
  <c r="F67" i="9"/>
  <c r="G67" i="9" s="1"/>
  <c r="F66" i="9"/>
  <c r="G66" i="9" s="1"/>
  <c r="F65" i="9"/>
  <c r="G65" i="9" s="1"/>
  <c r="F64" i="9"/>
  <c r="G64" i="9" s="1"/>
  <c r="F63" i="9"/>
  <c r="G63" i="9" s="1"/>
  <c r="F62" i="9"/>
  <c r="G62" i="9" s="1"/>
  <c r="F61" i="9"/>
  <c r="G61" i="9" s="1"/>
  <c r="F60" i="9"/>
  <c r="G60" i="9" s="1"/>
  <c r="F59" i="9"/>
  <c r="G59" i="9" s="1"/>
  <c r="F53" i="9"/>
  <c r="G53" i="9" s="1"/>
  <c r="F52" i="9"/>
  <c r="F48" i="9"/>
  <c r="G48" i="9" s="1"/>
  <c r="F47" i="9"/>
  <c r="F46" i="9"/>
  <c r="F45" i="9"/>
  <c r="F44" i="9"/>
  <c r="G44" i="9" s="1"/>
  <c r="F43" i="9"/>
  <c r="F42" i="9"/>
  <c r="G42" i="9" s="1"/>
  <c r="F38" i="9"/>
  <c r="F37" i="9"/>
  <c r="F36" i="9"/>
  <c r="F35" i="9"/>
  <c r="F34" i="9"/>
  <c r="F33" i="9"/>
  <c r="F28" i="9"/>
  <c r="F27" i="9"/>
  <c r="G27" i="9" s="1"/>
  <c r="F26" i="9"/>
  <c r="F25" i="9"/>
  <c r="F24" i="9"/>
  <c r="G24" i="9" s="1"/>
  <c r="F23" i="9"/>
  <c r="G23" i="9" s="1"/>
  <c r="F22" i="9"/>
  <c r="F21" i="9"/>
  <c r="F16" i="9"/>
  <c r="G16" i="9" s="1"/>
  <c r="F14" i="9"/>
  <c r="F13" i="9"/>
  <c r="G13" i="9" s="1"/>
  <c r="F12" i="9"/>
  <c r="G12" i="9" s="1"/>
  <c r="F11" i="9"/>
  <c r="F10" i="9"/>
  <c r="G10" i="9" s="1"/>
  <c r="F9" i="9"/>
  <c r="F8" i="9"/>
  <c r="F7" i="9"/>
  <c r="F6" i="9"/>
  <c r="F5" i="9"/>
  <c r="E122" i="9"/>
  <c r="E101" i="9"/>
  <c r="E95" i="9"/>
  <c r="E87" i="9"/>
  <c r="E80" i="9"/>
  <c r="E78" i="9"/>
  <c r="E77" i="9"/>
  <c r="E76" i="9"/>
  <c r="E52" i="9"/>
  <c r="E47" i="9"/>
  <c r="E46" i="9"/>
  <c r="E45" i="9"/>
  <c r="E43" i="9"/>
  <c r="E38" i="9"/>
  <c r="E37" i="9"/>
  <c r="E36" i="9"/>
  <c r="E35" i="9"/>
  <c r="E34" i="9"/>
  <c r="E33" i="9"/>
  <c r="E28" i="9"/>
  <c r="E26" i="9"/>
  <c r="E25" i="9"/>
  <c r="E22" i="9"/>
  <c r="E21" i="9"/>
  <c r="E14" i="9"/>
  <c r="E11" i="9"/>
  <c r="E9" i="9"/>
  <c r="E8" i="9"/>
  <c r="E7" i="9"/>
  <c r="E6" i="9"/>
  <c r="E5" i="9"/>
  <c r="G21" i="9" l="1"/>
  <c r="G78" i="9"/>
  <c r="G45" i="9"/>
  <c r="G87" i="9"/>
  <c r="G122" i="9"/>
  <c r="G47" i="9"/>
  <c r="G46" i="9"/>
  <c r="G101" i="9"/>
  <c r="G95" i="9"/>
  <c r="G38" i="9"/>
  <c r="G76" i="9"/>
  <c r="G5" i="9"/>
  <c r="G22" i="9"/>
  <c r="G37" i="9"/>
  <c r="G9" i="9"/>
  <c r="G33" i="9"/>
  <c r="G52" i="9"/>
  <c r="G54" i="9" s="1"/>
  <c r="G28" i="9"/>
  <c r="G80" i="9"/>
  <c r="G77" i="9"/>
  <c r="G143" i="9"/>
  <c r="G11" i="9"/>
  <c r="G35" i="9"/>
  <c r="G6" i="9"/>
  <c r="G43" i="9"/>
  <c r="G34" i="9"/>
  <c r="G36" i="9"/>
  <c r="G26" i="9"/>
  <c r="G25" i="9"/>
  <c r="G14" i="9"/>
  <c r="G8" i="9"/>
  <c r="G7" i="9"/>
  <c r="G73" i="9"/>
  <c r="F434" i="8"/>
  <c r="E449" i="8" s="1"/>
  <c r="E439" i="8"/>
  <c r="G135" i="9" l="1"/>
  <c r="G49" i="9"/>
  <c r="G90" i="9"/>
  <c r="G39" i="9"/>
  <c r="G17" i="9"/>
  <c r="G29" i="9"/>
  <c r="F410" i="8"/>
  <c r="E448" i="8" s="1"/>
  <c r="F346" i="8"/>
  <c r="E447" i="8" s="1"/>
  <c r="F147" i="9" l="1"/>
  <c r="E440" i="8"/>
  <c r="E441" i="8"/>
  <c r="F202" i="8" l="1"/>
  <c r="E446" i="8" s="1"/>
  <c r="F149" i="8"/>
  <c r="E445" i="8" s="1"/>
  <c r="F127" i="8"/>
  <c r="E444" i="8" s="1"/>
  <c r="E443" i="8"/>
  <c r="E442" i="8"/>
  <c r="E450" i="8" l="1"/>
</calcChain>
</file>

<file path=xl/sharedStrings.xml><?xml version="1.0" encoding="utf-8"?>
<sst xmlns="http://schemas.openxmlformats.org/spreadsheetml/2006/main" count="1570" uniqueCount="517">
  <si>
    <t>m'</t>
  </si>
  <si>
    <t>cope</t>
  </si>
  <si>
    <t>Punet e muratimit</t>
  </si>
  <si>
    <t>Ngjyrosja e mureve me material izolues kunder aromave</t>
  </si>
  <si>
    <t>Punet e plafonit</t>
  </si>
  <si>
    <t>Punet e dyshemesë</t>
  </si>
  <si>
    <t>Punet e ujesjellesit</t>
  </si>
  <si>
    <t>Hapja e vrimes ne konstruksion te meskatit (per depertimin e gypave te ujesjellsit dhe kanalizimit)</t>
  </si>
  <si>
    <t>copë</t>
  </si>
  <si>
    <t>Furnizimi , lidhja e dritave/shiritave LED me transfomator</t>
  </si>
  <si>
    <t>m</t>
  </si>
  <si>
    <t>Furnizimi dhe shtrirja e kabllos PF   1 x  6mm2</t>
  </si>
  <si>
    <t>Furnizimi dhe shtrirja e kabllos PF   1 x  10mm2</t>
  </si>
  <si>
    <t>Furnizimi dhe shtrirja e kabllos PF   1 x  16mm2</t>
  </si>
  <si>
    <t>Furnizimi dhe shtrirja e kabllos PF   1 x  25 mm2</t>
  </si>
  <si>
    <t>Furnizimi dhe shtrirja e kabllos PF   1 x  35mm2</t>
  </si>
  <si>
    <t>Furnizimi dhe shtrirja e kabllos PF   1 x  90 mm2</t>
  </si>
  <si>
    <t>Furnizimi, lidhja e reles kohorë (Hager,ABB)</t>
  </si>
  <si>
    <t>Shtrirja e kabllove brenda ormanit ekzistues, rregullimi I tyre sipas standardeve/estetikes si dhe punimi I skemes nje-polare ne AUTOCAD/ARCHICAD (vetem puna e dores) per dege te RBKO.</t>
  </si>
  <si>
    <t>Furnizimi dhe montimi i radiatoreve te "tipit 33" 80x30cm dhe gypave lidhes, te llogaritet lidhja deri ne kasete (termokoka, ventila, gypa, etj)</t>
  </si>
  <si>
    <t>Furnizimi dhe montimi i radiatoreve te "tipit 33" 120x30cm dhe gypave lidhes, te llogaritet lidhja deri ne kasete (termokoka, ventila, gypa, etj)</t>
  </si>
  <si>
    <t>Furnizimi dhe montimi i radiatoreve te "tipit 33" 140x30cm dhe gypave lidhes, te llogaritet lidhja deri ne kasete  (termokoka, ventila, gypa, etj)</t>
  </si>
  <si>
    <t>Furnizimi dhe montimi i radiatoreve te "tipit 33" 160x30cm dhe gypave lidhes, te llogaritet lidhja deri ne kasete  (termokoka, ventila, gypa, etj)</t>
  </si>
  <si>
    <t>Furnizimi dhe montimi i radiatoreve gypor 55x90cm dhe gypave lidhes, te llogaritet lidhja deri ne kasete  (termokoka, ventila, gypa, etj)</t>
  </si>
  <si>
    <t>Furnizimi dhe montimi I gypave te nxemjes ne dysheme (distanca ndermjet gypave 15-20 cm sipas nevojes), te llogariten edhe paisjet percejllese (Ventila, kaseta, gypa etj.).</t>
  </si>
  <si>
    <t>Nxemja qendrore, kaldaja 18kw me rryme, te llogariten te gjitha elementet percjellese (firma Vaillant).</t>
  </si>
  <si>
    <t>Nxemja qendrore, kaldaja 24kw me rryme, te llogariten te gjitha elementet percjellese (firma Vaillant).</t>
  </si>
  <si>
    <t>Nxemja qendrore, kaldaja 36kw me rryme, te llogariten te gjitha elementet percjellese (firma Vaillant).</t>
  </si>
  <si>
    <t>Furnizimi dhe montimi I ventilatoreve anesor per furnizimin e ajrit te paster me kapacitet per thithje te ajrit V=900m3 (te llogariten te gjitha elementet percjellese).</t>
  </si>
  <si>
    <t>Furnizimi dhe montimi I ventilatoreve anesor per largimin e ajrit te ndotur me kapacitet per thithje te ajrit V=900m3 (te llogariten te gjitha elementet percjellese)</t>
  </si>
  <si>
    <t>Furnizimi dhe Punimi I kanaleve nga llamarina e zinguar me trashesi 0.6mm 15x25 (te llogariten te gjitha lidhjet, elementet percjellese)</t>
  </si>
  <si>
    <t>Furnizimi dhe Punimi I kanaleve nga llamarina e zinguar me trashesi 0.6mm 20x30(te llogariten te gjitha lidhjet, elementet percjellese).</t>
  </si>
  <si>
    <t>Izolimi I kanaleve te ventilimit kunder kondezit dhe zhurmes.</t>
  </si>
  <si>
    <t>Furnizimi dhe montimi I ventilatoreve anesor per furnizimin e ajrit te paster me kapacitet per thithje te ajrit V=1500m3 (te llogariten te gjitha elementet percjellese).</t>
  </si>
  <si>
    <t>Furnizimi dhe montimi I ventilatoreve anesor per largimin e ajrit te ndotur me kapacitet per thithje te ajrit V=1500m3 (te llogariten te gjitha elementet percjellese).</t>
  </si>
  <si>
    <t xml:space="preserve">Furnizimi dhe montim I  ujembledhesave </t>
  </si>
  <si>
    <t>Furnizimi , montimi dhe lidhja Foto-Sensorit  ( dritë/ natë)</t>
  </si>
  <si>
    <t>Furnizimi dhe shtrirja e kabllos flexibile (butë) me mbështjellës nga goma  5x 6mm2</t>
  </si>
  <si>
    <t>Furnizimi dhe shtrirja e kabllos flexibile (butë) me mbështjellës nga goma  5x 10mm2</t>
  </si>
  <si>
    <t>Furnizimi dhe shtrirja e kabllos flexibile (butë) me mbështjellës nga goma  5x 16mm2</t>
  </si>
  <si>
    <t>Furnizimi dhe shtrirja e kabllos flexibile (butë) me mbështjellës nga goma  5x 25mm2</t>
  </si>
  <si>
    <t>Furnizimi dhe shtrirja e kabllos flexibile (butë) me mbështjellës nga goma  5x 35mm2</t>
  </si>
  <si>
    <t xml:space="preserve">Furnizimi dhe shtrirja e kabllos nentokesor të Furnizimit nga Alumini 4x35 mm2 me mbeshtjelles  PVC </t>
  </si>
  <si>
    <t xml:space="preserve">Furnizimi dhe shtrirja e kabllos nentokesor të Furnizimit nga Alumini 4x70 mm2 me mbeshtjelles  PVC </t>
  </si>
  <si>
    <t xml:space="preserve">Furnizimi dhe shtrirja e kabllos nentokesor të Furnizimit nga Alumini 4x25 mm2 me mbeshtjelles  PVC </t>
  </si>
  <si>
    <t xml:space="preserve">Furnizimi dhe shtrirja e kabllos nentokesor të Furnizimit nga Alumini 4x50 mm2 me mbeshtjelles  PVC </t>
  </si>
  <si>
    <t>Furnizimi dhe shtrirja e kabllos ajrore të Furnizimit nga Alumini 4x1x35 mm2 dhe me tel celiku per varje</t>
  </si>
  <si>
    <t>Furnizimi dhe shtrirja e kabllos ajrore të Furnizimit nga Alumini 4x1x50 mm2 dhe me tel celiku per varje</t>
  </si>
  <si>
    <t>Furnizimi dhe shtrirja e kabllos me fije solide (te plotë-forte)  3x 1.5mm2</t>
  </si>
  <si>
    <t>Furnizimi dhe shtrirja e kabllos me fije solide (te plotë-forte)  3x 2.5mm2</t>
  </si>
  <si>
    <t>Furnizimi dhe shtrirja e kabllos me fije solide (te plotë-forte)  5x 2.5mm2</t>
  </si>
  <si>
    <t>Furnizimi dhe shtrirja e kabllos me fije solide (te plotë-forte)  5x4mm2</t>
  </si>
  <si>
    <t>Furnizimi dhe shtrirja e kabllos me fije solide (te plotë-forte)  5x 6mm2</t>
  </si>
  <si>
    <t>Furnizimi dhe shtrirja e kabllos me fije solide (te plotë-forte)  5x 10mm2</t>
  </si>
  <si>
    <t>Furnizimi dhe shtrirja e kabllos  5x16mm2</t>
  </si>
  <si>
    <t>Furnizimi dhe shtrirja e kabllos 5x25mm²</t>
  </si>
  <si>
    <t>Furnizimi, lidhja e kontaktorit  trefazore deri 50 A (Simens, ABB)</t>
  </si>
  <si>
    <t>Furnizimi, lidhja e kontaktorit  trefazoere deri  100  A (Simens, ABB )</t>
  </si>
  <si>
    <t>Furnizimi, lidhja e kontaktorit trefazoere deri  200  A (Simens, ABB)</t>
  </si>
  <si>
    <t>Furnizimi dhe instalimi I sondes pertokezuese 1.5m Cu duke perfshire klemen per kyqje</t>
  </si>
  <si>
    <t>m²</t>
  </si>
  <si>
    <t>Furnizimi dhe instalimi I kutise shpernadarese 100x100mm</t>
  </si>
  <si>
    <t>Nxemja qendrore, kaldaja 14kw me rryme, te llogariten te gjitha elementet percjellese (firma Vaillant).</t>
  </si>
  <si>
    <t xml:space="preserve">Furnizimi dhe shtrirja e kabllos flexibile (butë)  me mbështjellës nga PVC ose goma  3x 1.5mm2   H05-V-K </t>
  </si>
  <si>
    <t>Furnizimi dhe shtrirja e kabllos flexibile (butë)  me mbështjellës nga PVC ose goma  3x 2.5mm2  H05-V-K</t>
  </si>
  <si>
    <t>Furnizimi dhe shtrirja e kabllos flexibile (butë)  me mbështjellës nga PVC ose goma  5x 4mm2  H05-V-K</t>
  </si>
  <si>
    <t>Furnizimi dhe shtrirja e kabllos flexibile (butë)  me mbështjellës nga PVC ose goma  5x 2.5mm2  H05-V-K</t>
  </si>
  <si>
    <t>Furnizimi dhe montimi i kuadrit shpërndarës  me hapsirë prej 58 modulesh (Siguresave), duke perfshire konektoret per zero dhe tokezim per rryma deri ne 63A-OG apo instalim I brendeshem</t>
  </si>
  <si>
    <t>Furnizimi dhe shtrirja e kabllos ajrore të Furnizimit nga Alumini 4x1x25 mm2 dhe me litar (tel) celiku per varje</t>
  </si>
  <si>
    <t>Furnizimi, lidhja e kontaktorit  njefazore deri 25 A (Simens, ABB)</t>
  </si>
  <si>
    <t>Priza industrial 3p/32A</t>
  </si>
  <si>
    <t>Spina industrial 3p/32A</t>
  </si>
  <si>
    <t>Priza industrial 5p/32A</t>
  </si>
  <si>
    <t>Spina industrial 5p/32A</t>
  </si>
  <si>
    <t>Kuader kyqes ( KPO) me baze te siguresave  duke perfshire edhe isguresat 40~125A-set</t>
  </si>
  <si>
    <t>Siguresa shkrirese 40~100A-cope</t>
  </si>
  <si>
    <t>Njehesore trefazore ISKRA 63~120A</t>
  </si>
  <si>
    <t>Indikatore 220V-per kuadrot kryesore- sinjalizues te prezences se fazave, gjeneratorit,..-verdhe, gjelbert apo kuqe.</t>
  </si>
  <si>
    <t>Terminale kabllosh ( papuqe) deri 25mmq</t>
  </si>
  <si>
    <t>Terminale kabllosh ( papuqe) nga 35mm deri 70mmq</t>
  </si>
  <si>
    <t>Kanale PVC deri ne 40mm gjeresi</t>
  </si>
  <si>
    <t>Kanale PVC nga 55 deri 100mm gjeresi</t>
  </si>
  <si>
    <t>Mihje dhe mbushje e kanalit deri ne 50cm thellesi me gjeresi minimale ( kabllim tokesore- gjeneratore, kyqje, totem,…)</t>
  </si>
  <si>
    <t>Shtylle metalike ( konzolle) me diameter 60mm dhe lartesi deri ne 1.5m- per kyqje ajrore te kabllos (kabina atm, …)</t>
  </si>
  <si>
    <t>Fe-Zn Pllake lidhese e shiritit tokezues</t>
  </si>
  <si>
    <t>Celes rrotullues 4p/25A 1-0-2</t>
  </si>
  <si>
    <t>Furnizimi, montimi dhe lidhja e  ventilatorit në  banjo ( muri apo tavan) me diameter rreth 110mm</t>
  </si>
  <si>
    <t>Furnizimi , montimi dhe lidhja e Detektorit të  levizjes 360 grade, kendi 120 shkalle, deri 6m</t>
  </si>
  <si>
    <t>Furnizimi , lidhja e Drites vetaktivizuese me detektor-OG apo ne brendesi ( recesed)</t>
  </si>
  <si>
    <t>Celes rrotullues 2p/25A 1-0-2</t>
  </si>
  <si>
    <t xml:space="preserve">Konektore (Kleme) per bateri </t>
  </si>
  <si>
    <t>Fe/Zn shirit tokezimi apo rrufepritesi  25x4mm</t>
  </si>
  <si>
    <t>m-lineare</t>
  </si>
  <si>
    <t>Furnizimi dhe montimi i radiatoreve 80x60cm Tip 22 dhe gypave lidhes, te llogaritet lidhja deri ne kasete ( termokoka, ventila, gypa, etj)</t>
  </si>
  <si>
    <t>Furnizimi dhe montimi i radiatoreve 80x60cm Tip 22  dhe gypave lidhes, te llogaritet lidhja deri ne kasete ( termokoka, ventila, gypa, etj)</t>
  </si>
  <si>
    <t>Furnizimi dhe montimi i radiatoreve 100x60cm Tip 22 dhe gypave lidhes, te llogaritet lidhja deri ne kasete ( termokoka, ventila, gypa, etj)</t>
  </si>
  <si>
    <t>Furnizimi dhe montimi i radiatoreve 120x60cm Tip 22 dhe gypave lidhes, te llogaritet lidhja deri ne kasete ( termokoka, ventila, gypa, etj)</t>
  </si>
  <si>
    <t>Furnizimi dhe montimi i radiatoreve 140x60cm Tip 22 dhe gypave lidhes, te llogaritet lidhja deri ne kasete ( termokoka, ventila, gypa, etj)</t>
  </si>
  <si>
    <t>Furnizimi dhe montimi i radiatoreve 160x60cm Tip dhe gypave lidhes, te llogaritet lidhja deri ne kasete ( termokoka, ventila, gypa, etj)</t>
  </si>
  <si>
    <t>Furnizimi dhe montimi I rezervoarit (1000 l), te logariten te gjitha elementet percjellese deri te lidhja me kaldajen, gypi I ajrimit, gypi transparent per verifikim te nivelit, valvulat,...</t>
  </si>
  <si>
    <t xml:space="preserve">Gyp PVC drenazhimi per njesi klimatike- material shtese per distanca me shume se 4 m te drenazhimit </t>
  </si>
  <si>
    <t>Cvendoje radiatori me te gjitha elementet percjellese-gypa, mbajtese</t>
  </si>
  <si>
    <t>Furnizimi dhe montimi I nxemjes qendrore, kaldaja 70kw me lande djegese (nafte), te llogariten te gjitha elementet percjellese (ena ekspanduese, brineri, pompa qarkulluese, barometri, lidhjet etj) prodhim Italian, si dhe leshimi I tij ne pune sipas DIN standardeve.</t>
  </si>
  <si>
    <t>Furnizimi dhe montimi I nxemjes qendrore, kaldaja 40kw me lande djegese (nafte), te llogariten te gjitha elementet percjellese (ena ekspanduese, brineri , pompa qarkulluese, barometri, lidhjet etj) prodhim Italian, si dhe leshimi I tij ne pune sipas DIN standardeve.</t>
  </si>
  <si>
    <t>Furnizimi dhe montimi I nxemjes qendrore, kaldaja 30kw me lande djegese (nafte), te llogariten te gjitha elementet percjellese (ena ekspanduese, brineri , pompa qarkulluese, barometri, lidhjet etj) prodhim Italian, si dhe leshimi I tij ne pune sipas DIN standardeve.</t>
  </si>
  <si>
    <t>Furnizimi dhe montimi I nxemjes qendrore, kaldaja 20kw me lande djegese (nafte), te llogariten te gjitha elementet percjellese (ena ekspanduese, brineri , pompa qarkulluese, barometri, lidhjet etj), prodhim Italian, si dhe leshimi I tij ne pune sipas DIN standardeve.</t>
  </si>
  <si>
    <t>Furnizimi dhe montimi i termostatit digjital me program javor dhe kontrolle te temperatures me orare ditore , dhe vendosja e tij ne pune -Produkti SALUS 091FL/091FLRF (wireless),  PARRY  apo te ngjashem me approvim paraprak</t>
  </si>
  <si>
    <t>Furnizimi dhe shtrirja e Gypit të brinjëzuar per kabllo ø16</t>
  </si>
  <si>
    <t>Furnizimi dhe shtrirja e Gypit të brinjëzuar per kabllo ø32</t>
  </si>
  <si>
    <t>Furnizimi dhe instalimi I GFCI ( FID) njefazore 2p/(16 deri 25A) me rryme differenciale dI=0.03A</t>
  </si>
  <si>
    <t>Furnizimi dhe instalimi I mbrojtjes se mbitensionit nga rrufeja (SPD- Surge protection device) 3x230V+N ( 4p)/ 6kA deri 20kA</t>
  </si>
  <si>
    <t>Tuba fluoroscente 18W - 60cm</t>
  </si>
  <si>
    <t>Tuba Fluoroscente 36W 1.2m</t>
  </si>
  <si>
    <t xml:space="preserve">Furnizimi dhe montimi, lidhja e siguresave thikore 3x63A deri 3x80A komplet me bazament dhe mbrojtëje nga prekëja direkte </t>
  </si>
  <si>
    <t xml:space="preserve">Furnizimi dhe montimi, lidhja e siguresave thikore 3x100 deri 3x125 A komplet me bazament dhe mbrojtëje nga prekëja direkte </t>
  </si>
  <si>
    <t>Intervenime dhe instalime minore  qkyqje apo kyqje stabilizatori</t>
  </si>
  <si>
    <t>Njehesore njefazore 40A</t>
  </si>
  <si>
    <t>Furnizimi , montimi  i shtëpizes modulare(dim 30 x 30 cm) të Prizave për dysheme m  duke perfshire 4 priza modulare ( secila prize dymodulare  e tipit german 2p+G 220V/16A) dhe hapesira per minimum 4 konekcione LAN-Komplete</t>
  </si>
  <si>
    <t>Furnizimi instalimi -kabllos vazhduese ne tabele te siguresave -kablloja me 6 priza por duhet te ceket sa eshte gjatesia 3m</t>
  </si>
  <si>
    <t>Furnizimi instalimi -kabllos vazhduese ne tabele te siguresave -kablloja me 6 priza por duhet te ceket sa eshte gjatesia 5m</t>
  </si>
  <si>
    <t>Furnizimi dhe shtrirja e kabllos së internetit   UTP (prodhuesi "Belden" ) Cat6a</t>
  </si>
  <si>
    <t>Furnizimi dhe instalimi i Stabilizatorit të tensionit 1 fazor me fuçi 3 kVA  Me rang te stabilizimit nga 170V deri ne 265V ne 210 deri 240V</t>
  </si>
  <si>
    <t>Spirale-Managjim I kabllove ( ngjyra e bardhe, hiri, e zeze, kafe- varesishte nga kerkesa)</t>
  </si>
  <si>
    <t>Kanal kabllosh dysheme ( ngjyra veret nga kerkesa dhe hapesira ku instalohet)</t>
  </si>
  <si>
    <t>terminale ( konektore ) modulare 63A deri 100A</t>
  </si>
  <si>
    <t>Furnizimi dhe installimi Setit te gypave Cu me izolim dhe Kabllos ndermjet njesise se brendeshme dhe te jshtme te klimave  ( materiale shtese per njesite klimatike qe kane distance me shume se 4m mese njesive)-komplet</t>
  </si>
  <si>
    <t>Furnizimi dhe montimi I oxhakut te kaldajes me nafte mw diameter deri 20cm.</t>
  </si>
  <si>
    <t xml:space="preserve">Furnizimi dhe instalimi I gypave flexibile Al te ventilimit me diameter 110~150mm </t>
  </si>
  <si>
    <t xml:space="preserve">Furnizimi dhe instalimi I gypave flexibile Al me izolim te ventilimit me diameter 110~150mm </t>
  </si>
  <si>
    <t>Deinstalim I elementeve te ngrohjes ( radiator, kallda duke perfshire gypat e elementit)</t>
  </si>
  <si>
    <t>Furnizimi dhe instalimi I perdes ajrore me rryme elektrike - komplet me kabllim elektrik, mbajtese,..l=0.8 deeri 1.2m</t>
  </si>
  <si>
    <t>Furnizimi dhe instalimi I perdes ajrore me rryme elektrike - komplet me kabllim elektrik, mbajtese,.. L=1.3 deri 1.6m</t>
  </si>
  <si>
    <t>Furnizimi dhe instalimi I perdes ajrore me uje nga sistemi I ngrohjes-komplet me gypa, valvula, kabllom elektrik, mbajtese- gjeresi 0.8 deri 1.2m</t>
  </si>
  <si>
    <t>Furnizimi dhe instalimi I perdes ajrore me uje nga sistemi I ngrohjes-komplet me gypa, valvula, kabllim elektrik, mbajtese-gjeresi l=1.3 deri 1.6m</t>
  </si>
  <si>
    <t>Furnizimi dhe instalimi I boilerit 200l me kembyes ( kyqje ne sistem te ngrohjes) dhe me nxemes elektrik- komplet</t>
  </si>
  <si>
    <t>Furnizimi, vendosja dhe lidhja e ndërprerësit të thjeshtë ( njëpolar,alternativ,serik) për komandimin e truapave ndriçues (Prodhues  slovenija/kroacia)</t>
  </si>
  <si>
    <t>Furnizimi, vendosja dhe lidhja e ndërprerësit modular ( 5  module në një kornzië) duke perfshire kornizen, kapaket dhe nderpreresit. Priza modulare me kapak,5 qelesa On-Off dhe me kuti instaluese</t>
  </si>
  <si>
    <t>Furnizimi, montimi dhe lidhja e mbrojtëjes automatike diferenciale FID 63 A -- 4p/63A dI=0.03A apo 0.3A apo 0.5A(prodhuesi AEG, Geyer, siemens,  Shnicder.)</t>
  </si>
  <si>
    <t>Furnizimi dhe montimi i kuadrit shpërndarës  me hapsirë prej 12 modulesh (Siguresave) duke perfshire conektoret per tokezim dhe zero per rryme deri ne 40A  ( OG apo instalim te brendshem)</t>
  </si>
  <si>
    <t>Furnizimi dhe montimi i kuadrit shpërndarës  me hapsirë prej 36 modulesh (Siguresave) duke perfshire konektoret per tokezim dhe zero per rryme deri ne 63A ( OG apo instalim I brendshem).</t>
  </si>
  <si>
    <t>Furnizimi dhe montimi i kuadrit(ormanit) shpërndarës nga  metali me dim. 40cm x 60cm. Te perfshihen komplet shinat per siguresa modulare, terminalet ( konektoret) per tokezim, zero, kanalet per kabllo brenda kuadrit, urat "E" per nderlidhje te siguresave.</t>
  </si>
  <si>
    <t>Furnizimi dhe montimi i kuadrit(ormanit) shpërndarës nga  metali me dim. 80cm x1000cm. Te perfshihen komplet  shinat per siguresa modulare, terminalet ( konektoret) per tokezim, zero, kanalet per kabllo brenda kuadrit, urat "E" per nderlidhje te siguresave.</t>
  </si>
  <si>
    <t>Furnizimi , montimi dhe lidhja e reflektorit me detetktor të  levizjes 250w- Hallogjene</t>
  </si>
  <si>
    <t>Furnizimi dhe montimi i  siguresave automatike ( thermomagnetike) 1p/C10A  deri C25A (prodhuesi AEG apo schnider, Geyer, Siemens)</t>
  </si>
  <si>
    <t>Furnizimi dhe montimi i  siguresave automatike ( thermomagnetike) 1p/C32A  deri C50A (prodhuesi AEG apo Geyer, schnider, Siemens)</t>
  </si>
  <si>
    <t>Furnizimi dhe montimi i  siguresave automatike trepolare( thermomagnetike) 3p/C32A  deri 3p/C50A (prodhuesi AEG, Geyer, siemens, , schnider.)</t>
  </si>
  <si>
    <t>Furnizimi dhe montimi i  siguresave automatike keterpolare( thermomagnetike) 4p/C32A  deri 4p/C50A (prodhuesi AEG, Geyer, siemens,  schnider.)</t>
  </si>
  <si>
    <t>Furnizimi dhe montimi i  siguresave automatike keterpolare( thermomagnetike) 4p/C63A (prodhuesi AEG, Geyer, siemens, schnider.)</t>
  </si>
  <si>
    <t>Furnizimi, montimi dhe lidhja e mbrojtëjes automatike diferenciale (FID 40 A) 4p/40A dI=0.03A, 0.3A apo 0.5A  (prodhuesi AEG, Geyer, Siemens,  schnider.)</t>
  </si>
  <si>
    <t>Furnizimi , lidhja e ndërprerësit  4p/100 A  MCCB  (prodhuesi ABB, Siemens, schnider)</t>
  </si>
  <si>
    <t>Furnizimi , lidhja e ndërprerësit  të mbingarkeses 4p/250 A  MCCB  (prodhuesi ABB, Siemsn, schnider)</t>
  </si>
  <si>
    <t>Furnizimi , lidhja e ndërprerësit  të mbingarkeses 4p/40 dei 63A A-AS -MCB  (prodhuesi ABB, Siemsn, schnider)</t>
  </si>
  <si>
    <t>Furnizimi , lidhja e ndërprerësit  të mbingarkeses 4p/80 deri 100 A-AS  MCB (prodhuesi ABB, Siemens, Schnider)</t>
  </si>
  <si>
    <t>Furnizimi , lidhja e ndërprerësit  të mbingarkeses 3p/250 A-AS  MCCB (prodhuesi ABB, Siemens, Schnider)</t>
  </si>
  <si>
    <t>Furnizimi , lidhja e Drites Drites emergjente  (prodhuesi " Schnaider")-Flouroscente-Mostra duhet te aprovohet</t>
  </si>
  <si>
    <t>Furnizimi , lidhja e Drites Drites emergjente  (prodhuesi " Schnaider" ose te ngjashme )-LED-Mostra duhet te aprovohet</t>
  </si>
  <si>
    <t>Furnizimi, lidhja e reles tarifore</t>
  </si>
  <si>
    <t>Furnizimi dhe instalimi I drites emergjente LED me mbishkrim EXIT-LED-Mostra duhet te aprovohet paraprakisht nga perfaqesuesi i RBKO-se</t>
  </si>
  <si>
    <t>Furnizimi dhe instalimi I trupave ndriques Lineare LED 1500mm- OG-surface, recesed (te brendeshme) apo varese-Mostra duhet te aprovohet paraprakishte nga perfaqesuesi I RBKO-se.</t>
  </si>
  <si>
    <t>Furnizimi dhe instalimi I trupave ndriques Lineare LED 1000mm - OG-surface, recesed (te brendeshme) apo varese-Mostra duhet aprovim paraprakishte nga perfaqesuesi I RBKO-se.</t>
  </si>
  <si>
    <t>Demolimi i instalimit egzistues</t>
  </si>
  <si>
    <t>Furnizim dhe instalim i plexiglass minimum 4mm duke perfshire bulonat, vidat,…( mbrojtje e elementeve ne tension nga prekja )Cmimi per cope me dimensione deri ne 0.8x0.3m</t>
  </si>
  <si>
    <t>Furnizimi dhe montimi I rezervoarit (3000 l), te logariten te gjitha elementet percjellese deri te lidhja me kaldajen, gypi I ajrimit, gypi transparent per verifikim te nivelit, valvulat.</t>
  </si>
  <si>
    <t>Furnizimi dhe montimi I rezervoarit (2000 l), te logariten te gjitha elementet percjellese deri te lidhja me kaldajen, gypi I ajrimit, gypi transparent per verifikim te nivelit, valvulat.</t>
  </si>
  <si>
    <t>Cvendosje klime existuese duke perfshire te gjitha elementet percjellese si vazhdim I gypave, kabllos,mbushje.</t>
  </si>
  <si>
    <t>Furnizimi dhe montimi I ventilave ( kolektoreve) ne kaseten shperndarese te ngrohjes  ( uje te ngrohte dhe kthim)-set prej 1x in dhe 1x out (Shenim: ne rastet kur kalldaja nuk nderrohet per nderrohet vetem instalimi)</t>
  </si>
  <si>
    <t>Furnizimi dhe montimi i kasetes shperndarese. (Shenim: Ne raste kur kalldaja nuk nderrohet por behet instalim I ri me kallda existuese)</t>
  </si>
  <si>
    <t>Furnizimi dhe montimi i radiatoreve te "tipit 33" 100x30cm dhe gypave lidhes, te llogaritet lidhja deri ne kasete (termokoka, ventila, gypa, mbajteset, etj).</t>
  </si>
  <si>
    <t>Furnizimi dhe montimi i ventilave dhe lidhja e tyre me gypa te kalldave me kolektoret ne kaseten shpernfarese-Komplet me gypa (Shenim: ne rastet kur kalldaja nuk nderrohet per nderrohet vetem instalimi)</t>
  </si>
  <si>
    <t>Punimi i skemes/vizatimit 'as built' (ne autocad) ne rastet kur behet instalimi komplet I ngrohjes/ftohjes.</t>
  </si>
  <si>
    <t>Punet e germimit</t>
  </si>
  <si>
    <t>Hapja e kanalit ne thellesi 80 cm si dhe mbyllja e tij dhe riparimi</t>
  </si>
  <si>
    <t>Prerja e asfaltit dhe hapja e kanalit ne thellesi 80 cm dhe shtruarja e asfaltit perseri dhe nivelizimi me pjesen tjeter te rruges</t>
  </si>
  <si>
    <t>Prerja e betonit dhe hapja e kanalit ne thellesi 80 cm dhe shtruarja e betonit perseri dhe nivelizimi me pjesen tjeter te siperfaqes</t>
  </si>
  <si>
    <t>Demolimi dhe largimi i mureve prej blloqeve te ndryshme</t>
  </si>
  <si>
    <t>Demolimi dhe largimi i mureve te sistemeve te thata te ndertimit nga pllakat e gjipskartonit</t>
  </si>
  <si>
    <t>Demolimi dhe largimi i plafonit te leshuar nga pllakat e gjipskartonit</t>
  </si>
  <si>
    <t>Demolimi dhe largimi i dritareve (fasades) ekzistuese</t>
  </si>
  <si>
    <t>Demolimi dhe largimi i dyerve</t>
  </si>
  <si>
    <t>Hapja e kanaleve ne dysheme per vendosjen e tubave te ujesjellsit dhe kanalizimit dhe mbulimi/nivelizimi i tyre</t>
  </si>
  <si>
    <t>Furnizimi dhe ndertimi i mureve ndarese me trashesi t=12,5 cm, me sistem te thate te ndertimit, nga panelet e gjipskartonit (KNAUF A/GKB, ose te prodhuesit tjeter me kualitet te njejte). Ne kete pozicion te perfshihet edhe gletimi/patinimi i mureve, ngjyrosja me ngjyre baze dhe ngjyrosja me ngjyre perfundimtare.</t>
  </si>
  <si>
    <t>Furnizimi dhe ndertimi i mureve ndarese me trashesi t=10 cm me sistem te thate te ndertimit, nga panelet e gjipskartonit (KNAUF A/GKB, ose te prodhuesit tjeter me kualitet te njejte).Ne kete pozicion te perfshihet edhe gletimi/patinimi i mureve, ngjyrosja me ngjyre baze dhe ngjyrosja me ngjyre perfundimtare.</t>
  </si>
  <si>
    <t>Furnizimi dhe ndertimi i mureve ndarese me trashesi t=7,5 cm, me sistem te thate te ndertimit, nga panelet e gjipskartonit (KNAUF A/GKB, ose te prodhuesit tjeter me kualitet te njejte). Ne kete pozicion te perfshihet edhe gletimi/patinimi i mureve, ngjyrosja me ngjyre baze dhe ngjyrosja me ngjyre perfundimtare.</t>
  </si>
  <si>
    <t>Furnizimi dhe montimi i mveshjes se mureve ekzistuese me sistem te thate te ndertimit me panele te gjipskartonit,  (KNAUF A/GKB,me trashesi 12,5 mm, ose te prodhuesit tjeter me kualitet te njejte).Ne kete pozicion te perfshihet edhe konstruksioni prej profileve standarte, gletimi/patinimi i mureve, ngjyrosja me ngjyre baze dhe ngjyrosja me ngjyre perfundimtare.</t>
  </si>
  <si>
    <t>Furnizimi dhe montimi i mveshjes se mureve ekzistuese me me sistem te thate te ndertimit, me panele te gjipskartonit te impregnuara-rezistente ndaj lageshtise se perkohshme (KNAUF H2/GKBI,me trashesi 12,5 mm, ose te prodhuesit tjeter me kualitet te njejte)Ne kete pozicion te perfshihet edhe konstruksioni prej profileve standarte.</t>
  </si>
  <si>
    <t>Furnizimi dhe montimi i mveshjes se mureve ekzistuese me me sistem te thate te ndertimit, me panele te gjipskartonit rezistente ndaj zjarrit (KNAUF DF/GKF,me trashesi 12,5 mm, ose te prodhuesit tjeter me kualitet te njejte).Ne kete pozicion te perfshihet edhe gletimi/patinimi i mureve, ngjyrosja me ngjyre baze dhe ngjyrosja me ngjyre perfundimtare.</t>
  </si>
  <si>
    <t>Furnizimi dhe montimi i mveshjes se mureve ekzistuese me me sistem te thate te ndertimit, me panele te gjipskartonit fleksibile/per formesim te lakuar (KNAUF me trashesi 6,5 mm, ose te prodhuesit tjeter me kualitet te njejte) Ne kete pozicion te perfshihet edhe konstruksioni prej profileve standarte, gletimi/patinimi i mureve, ngjyrosja me ngjyre baze dhe ngjyrosja me ngjyre perfundimtare.</t>
  </si>
  <si>
    <t>Furnizimi dhe mveshja e mureve me pllaka ujërezistente nga portland çimentoja dhe argjila e ekspanduar, e perforcuar ne te dy anet me rrjete nga fibrat e qelqit, per perdorim te jashtem (Aquapanel  Cement Board Outdoor) Ne kete pozicion te perfshihet edhe konstruksioni prej profileve standarte.</t>
  </si>
  <si>
    <t>Furnizimi dhe mveshja e mureve me me panele ujërezistente nga portland çimentoja dhe argjila e ekspanduar, e perforcuar ne te dy anet me rrjete nga fibrat e qelqit, per perdorim te brendshem ( Aquapanel  Cement Board Indoor) Ne kete pozicion te perfshihet edhe konstruksioni prej profileve standarte, gletimi/patinimi i mureve, ngjyrosja me ngjyre baze dhe ngjyrosja me ngjyre perfundimtare.</t>
  </si>
  <si>
    <t>Furnizimi dhe mveshja e mureve me panele te gjipskartonit te perforuara me vrima te rregullta rrethore apo katrore, per permiresim te akustikes ne hapesira (Cleaneo Linear) me trashesi 12,5 mm</t>
  </si>
  <si>
    <t xml:space="preserve">Furnizimi dhe mveshja e mureve me panele te gjipskartonit kunder zjarrit (Knauf Fireboard) </t>
  </si>
  <si>
    <t>Furnizimi dhe mveshja e mureve me pllaka te gjipskartonit per izolim akustik (Knauf SoundShield’s super high-density)</t>
  </si>
  <si>
    <t>Furnizimi dhe punimi i fasades Terraplast</t>
  </si>
  <si>
    <t>Punimi i mureve nga blloqet silikate (Silkapor ose prodhues tjeter me kualitet te njejte) te plota me dimensione 60x20x10 me trashesi 10cm si dhe suvatimi dhe ngjyrosja e tyre</t>
  </si>
  <si>
    <t>Punimi i mureve nga bllokat blloqet silikate  (Silkapor ose prodhues tjeter me kualitet te njejte) te plota me dimensione 60x20x20 me trashesi 20cm si dhe suvatimi dhe ngjyrosja e tyre</t>
  </si>
  <si>
    <t>Suvatimi i mureve dhe plafoneve me llaq vazhdues</t>
  </si>
  <si>
    <t>Punimi i gletit ne mure</t>
  </si>
  <si>
    <t>Ngjyrosja e mureve me ngjyre baze dhe ngjyre perfundimtare ne dy shtresa</t>
  </si>
  <si>
    <t>Furnizimi dhe montimi i pllakeve te granitit artificial/qeramikes ne mure sipas standardeve te RBKO (shiko fotot)</t>
  </si>
  <si>
    <t>Furnizimi dhe instalimi i plafonit te leshuar te tipit Armstrong, lloji ULTIMA +OP, dimensionet 600x600x200 mm</t>
  </si>
  <si>
    <t>Furnizimi dhe instalimi i plafonit te leshuar te tipit Armstrong, lloji CERAMAGUARD, dimensionet 600x600x200 mm</t>
  </si>
  <si>
    <t>Ngjyrosja e plafonit me ngjyre baze dhe me ngjyre perfundimtare ne dy shtresa</t>
  </si>
  <si>
    <t>Furnizimi dhe punimi i plafonit te leshuar me sistem te thate te ndertimit, nga panelet e gjipskartonit (KNAUF A/GKB, ose te prodhuesit tjeter me kualitet te njejte). Ne kete pozicion te perfshihet edhe gletimi/patinimi ngjyrosja me ngjyre baze dhe ngjyrosja me ngjyre perfundimtare.</t>
  </si>
  <si>
    <t>Furnizimi dhe montimi i blloqeve te parafabrikuara te betonit ne trotoare, (te llogaritet se bashku me te gjitha shtresat e nevojshme:tamponit, zhavorit dhe rërës)</t>
  </si>
  <si>
    <t>Furnizimi dhe montimi i blloqeve te parafabrikuara kufizuese/skajoreve nga betoni (te llogaritet se bashku me themelin prej betoni)</t>
  </si>
  <si>
    <t>Furnizimi dhe montimi i llasjneve te metalit per ndarjen e laminatit dhe keramikes</t>
  </si>
  <si>
    <t>Prerja e dyshemese nga betoni i armuar</t>
  </si>
  <si>
    <t>Furnizim dhe montim i pllakave kuarcit ne dysheme/shkalle/dritare me trashesi t=3 cm</t>
  </si>
  <si>
    <t>Furnizim dhe montim i pllakave kuarcit ne dysheme/shkalle/dritare me trashesi t=2 cm</t>
  </si>
  <si>
    <t>Furnizimi dhe montimi i tepihut me brusha per pastrim te hyrja me dimensione 80x120cm</t>
  </si>
  <si>
    <t>Punet e izolimit</t>
  </si>
  <si>
    <t>Furnizimi dhe montimi i shtreses se termoizolimit nga pllakat EPS (polistireni i ekspanduar) i izolimit termik me trashesi t=10 cm</t>
  </si>
  <si>
    <t>Furnizimi dhe montimi i shtreses se termoizolimit nga pllakat EPS (polistireni i ekspanduar) i izolimit termik me trashesi t=8 cm</t>
  </si>
  <si>
    <t>Furnizimi dhe montimi i paneleve termoizoluese nga EPS (polistireni i ekspanduar), me trashesi t=4 cm, ne dysheme dhe mure</t>
  </si>
  <si>
    <t>Furnizimi dhe montimi i shtreses se izolimit akustik (Earthwool Acoustic Roll) ne mure ndarese</t>
  </si>
  <si>
    <t>Furnizimi dhe montimi i foljes kunder kondenzit ne terasa</t>
  </si>
  <si>
    <t>Punimi i hidroizolimit ne kulme te rrafsheta/terasa me te gjitha shtresat e nevojshme: sanimi/perforcimi i kendeve,shtresa bazë, 3 shtresa te hidroizolimit, perfshire rrjeten armiruese (JUB Hydrosol ose sistem tjeter me kualitet te njejte)</t>
  </si>
  <si>
    <t>Furnizimi dhe montimi i hidrantit (kutia, gypat, lidheset).</t>
  </si>
  <si>
    <t>Furnizimi dhe montimi i guaces dhe elementeve lidhese.</t>
  </si>
  <si>
    <t>Furnizimi dhe montimi i lavamanit duke perfshire te gjitha elementet lidhese dhe percjellese.</t>
  </si>
  <si>
    <t>Furnizimi dhe montimi i gypave te ujesjellesit</t>
  </si>
  <si>
    <t>Furnizimi dhe montimi i ujembledhesit per terace te rrafshet</t>
  </si>
  <si>
    <t>Furnizimi dhe montimi i kthesave te gypave te ujesjellesit</t>
  </si>
  <si>
    <t>Furnizimi dhe montimi i kthesave te gypave te kanalizimit</t>
  </si>
  <si>
    <t>Frnizimi dhe montimi i kolektoreve per uji te nxehet dhe te ftohet.</t>
  </si>
  <si>
    <t>Furnizimi dhe montimi i kokave te gjakominit.</t>
  </si>
  <si>
    <t>Furnizimi dhe montimi i ekventilave.</t>
  </si>
  <si>
    <t>Furnizimi dhe montimi i kasetes per shperndarjen e rrjeti te uje sjellesit.</t>
  </si>
  <si>
    <t>Punet e montimit/zdrukthtarise</t>
  </si>
  <si>
    <t>Punimi dhe montimi i deres "pos 1" shih fotot</t>
  </si>
  <si>
    <t>Punimi dhe montimi i ndarjeve "pos 2" shih fotot</t>
  </si>
  <si>
    <t>Furnizimi dhe montimi i fosinave(dyerve paluese) me gjeresi krahu 60 cm dhe lartesi prej 210 deri ne 300 cm</t>
  </si>
  <si>
    <t>Furnizimi dhe montimi i fosinave(dyerve paluese)  me gjeresi krahu 70 cm dhe lartesi prej 210 deri ne 300 cm</t>
  </si>
  <si>
    <t>Furnizimi dhe montimi i fosinave(dyerve paluese) me dyer krahu gjer ne 80 cm dhe lartesi nga 210 deri ne 300 cm</t>
  </si>
  <si>
    <t>Furnizimi dhe montimi i fosinave(dyerve paluese) me gjeresi krahu 90 cm dhe lartesi nga 210 deri ne 300 cm</t>
  </si>
  <si>
    <t>Dyer te hyrjes reshqitese atomatike me dy krahe 2.1 x 1.80 m (GEZE ose prodhues tjeter me kualitet te njejte)</t>
  </si>
  <si>
    <t>Dyer te reshqitjes automatike me nje krah 2.1 x 1.0 m (GEZE ose prodhues tjeter me kualitet te njejte)</t>
  </si>
  <si>
    <t xml:space="preserve">Furnizimi dhe instalimi i qelqit te lameluar 10 mm + 10 mm </t>
  </si>
  <si>
    <t>Nderrimi i braves se deres se aluminit</t>
  </si>
  <si>
    <t>Punimi dhe montimi i gardhit nga tubat/profilet e aluminit</t>
  </si>
  <si>
    <t>Punimi dhe montimi i gardhit nga tubat e çelikut qe nuk ndryshket (stainless steel/inox)</t>
  </si>
  <si>
    <t xml:space="preserve">Furnizimi dhe montimi i shtyllave te çelikut I-profil d=15cm nga çeliku </t>
  </si>
  <si>
    <t>Furnizimi dhe montimi i basamakeve te shkalleve nga druri i bute (pisha,breu) 120 cm x 30 cm</t>
  </si>
  <si>
    <t>Furnizimi dhe montimi i basamakeve te shkalleve nga druri i forte (bungu,ahu,frasheri,panja,etj) 120 cm x 30 cm</t>
  </si>
  <si>
    <t>Furnizimi dhe montimi i lavapjates me elemente percjellese dhe rubinete ne kuzhine</t>
  </si>
  <si>
    <t>Punimi i shkalleve nga betoni i armuar</t>
  </si>
  <si>
    <t>Punimi i elemeneteve konstruktive nga betoni i armuar (pllaka,shtylla,traje) me dimensione dhe armim sipas projektit.</t>
  </si>
  <si>
    <t>Furnizimi dhe montimi i perdeve ne forme te shiritave vertikal</t>
  </si>
  <si>
    <t>Furnizimi dhe montimi i perdeve mbeshtjellese ne forme cilindrike per administrate</t>
  </si>
  <si>
    <t>Montimi i dyerve/dritareve te aluminit (vetem puna e dores)</t>
  </si>
  <si>
    <t>Furnizimi dhe montimi i deres se sigurise "Dierre"</t>
  </si>
  <si>
    <t>Furnizimi dhe montimi i llamarines se plastifikuar ne kulm, ne ngjyra te kartes RAL Colors</t>
  </si>
  <si>
    <t>Furnizimi dhe montimi i kulmareve te llamarines se plastifikuar ne kulm</t>
  </si>
  <si>
    <t>Furnizimi dhe montimi i ollukeve horizontal nga llamarina e plastifikuar ne kulm, ne ngjyra te kartes RAL Colors</t>
  </si>
  <si>
    <t>Furnizimi dhe montimi i ollukeve vertikal nga llamarina e plastifikuar ne kulm</t>
  </si>
  <si>
    <t>Furnizimi dhe montimi i fasades Alucobond</t>
  </si>
  <si>
    <t>Furnizimi dhe montimi i qelqit antivandal-termopan (xhami 4+4 me folje)+12+6</t>
  </si>
  <si>
    <t>Furnizimi dhe montimi i qelqit t=1cm te ndarjet e zyreve, ne pjeset e hapura</t>
  </si>
  <si>
    <t xml:space="preserve"> Dyer rreshqitese nga profilet e aluminit te sistemeve per ndarje te hapesirave administrative</t>
  </si>
  <si>
    <t>Punet e demolimit/demontimit</t>
  </si>
  <si>
    <t>Furnizimi dhe montimi i rubinetes te ujit me te gjitha elementet percjellese.</t>
  </si>
  <si>
    <t>Furnizimi dhe montimi i pasqyres te mureve ne banjo.</t>
  </si>
  <si>
    <t>Montimi i pllakave te qeramikes/granitit artificial, vetem puna e dores dhe materialet lidhese.</t>
  </si>
  <si>
    <t>Punet e Elektrikes</t>
  </si>
  <si>
    <t>Punet e HVAC-së</t>
  </si>
  <si>
    <t>Furnizimi dhe instalimi I kuadrit te njehesorit (kuader minimal vetem per njehesore)</t>
  </si>
  <si>
    <t>Prodhuesi / brendi</t>
  </si>
  <si>
    <t>Punimi i mureve nga betoni i armuar me trashesi d=15cm (me dy rrjeta te armuara Ø12)</t>
  </si>
  <si>
    <t>Furnizimi dhe montimi I gypave te kanalizimit Ø70</t>
  </si>
  <si>
    <t>Furnizimi dhe montimi I gypave te kanalizimit Ø100</t>
  </si>
  <si>
    <r>
      <t xml:space="preserve">Furnizimi , montimi dhe lidhja e reflektorit </t>
    </r>
    <r>
      <rPr>
        <b/>
        <sz val="9"/>
        <color theme="1"/>
        <rFont val="Arial"/>
        <family val="2"/>
      </rPr>
      <t>LED</t>
    </r>
    <r>
      <rPr>
        <sz val="9"/>
        <color theme="1"/>
        <rFont val="Arial"/>
        <family val="2"/>
      </rPr>
      <t xml:space="preserve"> me Dedektor të  levizjes 30w </t>
    </r>
  </si>
  <si>
    <r>
      <t>m</t>
    </r>
    <r>
      <rPr>
        <vertAlign val="superscript"/>
        <sz val="9"/>
        <color theme="1"/>
        <rFont val="Arial"/>
        <family val="2"/>
      </rPr>
      <t>2</t>
    </r>
  </si>
  <si>
    <r>
      <t>m</t>
    </r>
    <r>
      <rPr>
        <vertAlign val="superscript"/>
        <sz val="9"/>
        <color theme="1"/>
        <rFont val="Arial"/>
        <family val="2"/>
      </rPr>
      <t>3</t>
    </r>
  </si>
  <si>
    <t>Knauf, LAFARGE</t>
  </si>
  <si>
    <t>Deutsch color</t>
  </si>
  <si>
    <t>Granit, Maxit</t>
  </si>
  <si>
    <t>Relius,Relux, Jub etj.</t>
  </si>
  <si>
    <t>Italian,Spanjoll etj</t>
  </si>
  <si>
    <t>Demontimi dhe montimi i xhamit te bardhe (5+5 mm) te fabrikuar</t>
  </si>
  <si>
    <t>Demontimi i dyshemesë teknike (vetem puna e dores).</t>
  </si>
  <si>
    <t>Montimi i dyshemesë teknike  (vetem puna e dores).</t>
  </si>
  <si>
    <t xml:space="preserve">Furnizimi dhe ndertimi I mureve ndarese nga tabelat e gipsit per izolim zanor &gt;52dB/ Gletimi dhe Ngjyrosja (ose produkte tjera me karakteristika te ngjashme). </t>
  </si>
  <si>
    <t xml:space="preserve">Furnizimi dhe ndertimi I mureve ndarese nga tabelat e gipsit per izolim kunder zjarrit &gt;120min/ Gletimi dhe Ngjyrosja (ose produkte tjera me karakteristika te ngjashme). </t>
  </si>
  <si>
    <t>Furnizimi dhe montimi I profileve UA te dyert te ndarjet e mureve me pllaka gipsi</t>
  </si>
  <si>
    <t>Furnizimi dhe punimi i revizoreve/kapakëve për qasje në tavan nga prodhuesi Knauf apo i ngjajshëm, tipi i paneleve "Revo" me dimesione 30X30cm me gjitha punët e nevojshme për këtë pozicion.</t>
  </si>
  <si>
    <t>Furnizimi dhe punimi i kapakëve për qasje në tavan nga prodhuesi Knauf apo i ngjajshëm, tipi i paneleve "Revo" me dimesione 60X60cm me gjitha punët e nevojshme për këtë pozicion.</t>
  </si>
  <si>
    <t>Furnizimi dhe punimi i revizoreve/kapakëve për qasje në tavan nga prodhuesi Knauf apo i ngjajshëm, tipi i paneleve "Revo" me dimesione 40X40cm me gjitha punët e nevojshme për këtë pozicion.</t>
  </si>
  <si>
    <t>Furnizimi dhe montimi I pragjeve nga INOX te vendosja e dyerve.</t>
  </si>
  <si>
    <t>Furnizimi dhe montimi I llajsneve/skajoreve te drurit te bardha L=8cm</t>
  </si>
  <si>
    <t>Furnizimi dhe vendosja e hidroizolimit te ftohtë me bazë çimentoje, masë e lëngshme qe vendoset/lyhet ne dy shtesa mbi Estrihun para ngjitësit te pllakave ne dyshemetë e sanitareve (wc) dhe murit ne lartësi 50cm.</t>
  </si>
  <si>
    <t xml:space="preserve">Ngjyrosja e mureve me ngjyre te zeze </t>
  </si>
  <si>
    <t>Demontimi I plafoneve nga armstrongu</t>
  </si>
  <si>
    <t>Demolimi i radiatorit dhe kalldase e cila perfshin, zbrazjen e ujit, demontimin e ventilave perkates dhe gypave te lidhur</t>
  </si>
  <si>
    <t>Furnizimi dhe montimi i pllakave te granitit natyror me trashesi 2cm</t>
  </si>
  <si>
    <t>Furnizimi dhe montimi i pllakave te granitit natyror me trashesi 3 cm</t>
  </si>
  <si>
    <t>Furnizimi dhe montimi i pllakave te mermerit me trashesi 2cm</t>
  </si>
  <si>
    <t>Furnizimi dhe montimi i pllakave te mermerit me trashesi 3cm</t>
  </si>
  <si>
    <t>Punimi i shtreses se hidroizolimit te ftohte ne muret/dyshemene e toaleteve/kuzhines</t>
  </si>
  <si>
    <r>
      <t xml:space="preserve">Furnizimi dhe montimi I shtreses se nivelizimit - ngritje e dyshemese te betonit te varfer/lehte (beton I varfer + stiropor I grimcuar+aditive) me trashesi - 10 cm dhe me rrjete te armatures </t>
    </r>
    <r>
      <rPr>
        <sz val="10"/>
        <color theme="1"/>
        <rFont val="Arial"/>
        <family val="2"/>
      </rPr>
      <t>ø</t>
    </r>
    <r>
      <rPr>
        <sz val="9"/>
        <color theme="1"/>
        <rFont val="Arial"/>
        <family val="2"/>
      </rPr>
      <t>4 mm / 15 x15 cm</t>
    </r>
  </si>
  <si>
    <t>Furnizim dhe instalim me kapak per ujembledhes te toaleteve 20x20 cm</t>
  </si>
  <si>
    <t>Furnizimi, montimi dhe lidhja e Prizës OG dyshe, njëfazore 2p+G 220/16A (Prodhues Viko, Legrand, ABB ose te ngjashme) IP54</t>
  </si>
  <si>
    <t>Intervenime dhe instalime minore qkyqje apo lidhje e UPS apo invertore deri ne dy bateri 12V/200A</t>
  </si>
  <si>
    <t>Intervenime dhe instalime minore qkyqje apo lidhje e UPS apo invertore deri ne 20bateri 12V/200A</t>
  </si>
  <si>
    <t>Furnizimi dhe instalimi I potenciometrit per komandim te ventilimit - shpejtesise se ventilimit IN, OUT, ONN, OFF,..</t>
  </si>
  <si>
    <t>Kontrollimi dhe pastrimi i klimes, filtrave ( gjate periudhes se garancionit ne qdo kerkese per pastrim te klimes existuese)--(Ky pozicion nuk vlene per prishje te klimes, rrjedhje,etj pasi produkti eshte ne garancion por vetem per pastrim te klimes dhe kontrollim )</t>
  </si>
  <si>
    <t>Furnizimi dhe instalimi I boilerit sanitare 5 L duke perfshire ek-vent, gypat, ventili jokthyes.</t>
  </si>
  <si>
    <t>Furnizimi dhe instalimi I boilerit sanitare 10 L duke perfshire ek-vent, gypat, ventili jokthyes.</t>
  </si>
  <si>
    <t>Furnizimi, montimi dhe lidhja e Prizës OG  njëfazore 2p+G 220/16A (Prodhues Viko, Legrand, ABB ose te ngjashme) IP54</t>
  </si>
  <si>
    <t>Furnizimi, montimi dhe lidhja e Ndërprerësit OG 230V/10A-serik, njepolare apo alternative, ngjyre e bardhe</t>
  </si>
  <si>
    <t>Furnizimi  dhe instalimi  I  Prizës njëfazore  2p+G ( 230V/16A)  (Prodhues  Viko, ABB, Legrand apo te ngjashme) duke perfshire kutine instaluse. Priza te jete e kompletuar me kuti instaluese qe mund te jete per muri, muri nga gips pllakat.</t>
  </si>
  <si>
    <t xml:space="preserve">Furnizimi , vendosja e  Prizave dyshe  njefazore modulare (Prodhues  Viko, Legrand, ABB apo te ngjashme) në një kornizë duke perfshire kutine, kapakun  modular , prizat modulare </t>
  </si>
  <si>
    <t>Furnizimi dhe lidhja e SERVO-Stabilizatorit të tensionit 3 fazor me fuçi 50  kVA duke përfshi elemntet lidhëse dhe përcjellëse  me rang te stabilizimit nga 160V deri ne 265V ne 210 deri 240V-Servostabilizatori duhet te kete edhe qeles 1-0-2 per kalim direkt apo kalim permes stabilizimit</t>
  </si>
  <si>
    <t>Furnizimi dhe lidhja e SERVO-Stabilizatorit të tensionit 3 fazor me fuçi 30  kVA duke përfshi elemntet lidhëse dhe përcjellëse me rang te stabilizimit nga 160V deri ne 265V ne 210 deri 240V-Servostabilizatori duhet te kete edhe qeles 1-0-2 per kalim direkt apo kalim permes stabilizimit</t>
  </si>
  <si>
    <t xml:space="preserve">Intervenime ne sistemin elektrik jashta Rajonit te Prishtines (mbi 15km nga Prishtina)-Intervenimi duhet te kryhet ne maximum 3h nga thirrja. Intervenimi nenkupton kontrollim, matje, riparim defekti ( materialet qe mund te perdoren ne raste te intervenimit faturohn sipas cmimeve te artikujve tjere nga lista e pershkrimeve elektrike.  Intervenimi mund te zgjase deri ne 3h nga koha e arritjes ne objekt dhe mund te kerkohet ne qdo kohe dhe dite. </t>
  </si>
  <si>
    <t>Intervenime ne sistemin elektrik ne Prishtine dhe rrethine (deri ne 15km nga Prishtina)-Intervenimi duhet  te kryhet ne maximum 2h nga thirrja. Intervenimi nenkupton kontrollim, matje, riparim defekti ( materialet qe mund te perdoren ne raste te intervenimit faturohn sipas cmimeve te artikujve tjere nga lista e pershkrimeve elektrike. Intervenimi mund te zgjase deri ne 3h nga koha e arritjes ne objekt dhe mund te kerkohet ne cdo kohe dhe dite.</t>
  </si>
  <si>
    <t>Furnizimi dhe Punimi I Grilave te aluminit prodhim KLIMA OPREMA, Sombor-Kroaci, ose te ngjashme me dimenxione 20x30cm deri 30x60cm</t>
  </si>
  <si>
    <t>Deinstalim I  klimes ( komplet njesia e brendeshme dhe e jashteme)</t>
  </si>
  <si>
    <t>Furnizimi dhe montimi i gardhit prej qelqit sigurues 8+8 mm me te gjitha pjeset lidhese</t>
  </si>
  <si>
    <t>Furnizimi i dritares me qelq me ure termike, nga alumini</t>
  </si>
  <si>
    <t>Punimi dhe montimi i ndarjeve "pos 4" shih fotot  - -    ngjyra anthraxide/hirit mbyllte</t>
  </si>
  <si>
    <t>Punimi dhe montimi i deres "pos 5" shih fotot  - -    ngjyra anthraxide/hirit mbyllte</t>
  </si>
  <si>
    <t>Punimi dhe montimi i ndarjeve "pos 6 shih fotot  - -    ngjyra anthraxide/hirit mbyllte</t>
  </si>
  <si>
    <t>Punimi dhe montimi i deres "pos 7" shih fotot  - -    ngjyra anthraxide/hirit mbyllte</t>
  </si>
  <si>
    <t>Punimi dhe montimi i deres "pos 8" shih fotot  - -    ngjyra anthraxide/hirit mbyllte</t>
  </si>
  <si>
    <t>Punimi dhe montimi i deres "pos 9"shiko fotot  - -    ngjyra anthraxide/hirit mbyllte</t>
  </si>
  <si>
    <t>Punimi dhe montimi i deres "pos 10" shih fotot  - -    ngjyra anthraxide/hirit mbyllte</t>
  </si>
  <si>
    <r>
      <t xml:space="preserve">Furnizimi dhe montimi i deres pa ram </t>
    </r>
    <r>
      <rPr>
        <b/>
        <i/>
        <sz val="9"/>
        <color theme="1"/>
        <rFont val="Arial"/>
        <family val="2"/>
      </rPr>
      <t>frameless door</t>
    </r>
    <r>
      <rPr>
        <sz val="9"/>
        <color theme="1"/>
        <rFont val="Arial"/>
        <family val="2"/>
      </rPr>
      <t xml:space="preserve"> 80x210 (shih foto)</t>
    </r>
  </si>
  <si>
    <r>
      <t xml:space="preserve">Furnizimi dhe montimi i deres pa ram </t>
    </r>
    <r>
      <rPr>
        <b/>
        <i/>
        <sz val="9"/>
        <color theme="1"/>
        <rFont val="Arial"/>
        <family val="2"/>
      </rPr>
      <t>frameless door</t>
    </r>
    <r>
      <rPr>
        <sz val="9"/>
        <color theme="1"/>
        <rFont val="Arial"/>
        <family val="2"/>
      </rPr>
      <t xml:space="preserve"> 70x210 (shih foto)</t>
    </r>
  </si>
  <si>
    <t>Furnizimi dhe montimi i deres me panel CPL me ram alumini 90x210 (shih foto)</t>
  </si>
  <si>
    <t>Furnizimi dhe montimi i deres me panel CPL me ram alumini 80x210 (shih foto)</t>
  </si>
  <si>
    <t>Furnizimi dhe montimi i deres me panel CPL me ram alumini 70x210 (shih foto)</t>
  </si>
  <si>
    <t>Demontimi dhe largimi i konstruksioneve te aluminit</t>
  </si>
  <si>
    <t xml:space="preserve">Demontimi dhe largimi i tepihut </t>
  </si>
  <si>
    <t xml:space="preserve">Demontimi dhe largimi I laminatit </t>
  </si>
  <si>
    <t>Demontimi dhe largimi i gypave/tubave te çelikut</t>
  </si>
  <si>
    <t xml:space="preserve">Demolimi dhe largimi i sanitarise brenda nje toaleti komplet (duke perfshire guasken, llavamanin me shtylle; rubineten e ujitl; pasqyren: ekventilat) </t>
  </si>
  <si>
    <t>Demolimi dhe largimi i shtreses se nivelizimit ne dysheme</t>
  </si>
  <si>
    <t>Demolimi dhe largimi i shtreses se suvatimit nga muret dhe plafonet</t>
  </si>
  <si>
    <t>Demolimi dhe largimi i pllakave te qeramikes/granitit artificial ne dysheme dhe mure</t>
  </si>
  <si>
    <t>Demolimi dhe largimi i instalimeve ekzistuese te elektrikes</t>
  </si>
  <si>
    <t>Furnizimi dhe instalimi i plafonit te leshuar te tipit Armstrong</t>
  </si>
  <si>
    <t>Furnizimi dhe montimi i dyshemese se ngritur antistatike COIVER
CI34 PR/PR system (ose modele tjera me karakteristika te ngjashme)</t>
  </si>
  <si>
    <t>Furnizimi dhe montimi i shtreses se nivelizimit ne dysheme me trashesi 5cm + 4cm  panele termoizoluese nga EPS (polistireni i ekspanduar) (2+2)</t>
  </si>
  <si>
    <t>Furnizimi dhe montimi i qeramikave tipi A dim 60x60cm</t>
  </si>
  <si>
    <t>Furnizimi dhe montimi i qeramikave tipi B dim 60x60cm</t>
  </si>
  <si>
    <t>Furnizimi dhe montimi i qeramikave tipi F dim 60x60cm</t>
  </si>
  <si>
    <t>Furnizimi dhe montimi i qeramikave tipi A rezistenca e rreshqitjes R 10 dim 60x60cm</t>
  </si>
  <si>
    <t>Furnizimi dhe montimi i qeramikave tipi B rezistenca e rreshqitjes R 10 dim 60x60cm</t>
  </si>
  <si>
    <t>Furnizimi dhe montimi i qeramikave tipi F rezistenca e rreshqitjes R 10 dim 60x60cm</t>
  </si>
  <si>
    <t>Furnizimi dhe montimi i qeramikave tipi A rezistenca e rreshqitjes R 9 dim 60x60cm</t>
  </si>
  <si>
    <t>Furnizimi dhe montimi i qeramikave tipi B rezistenca e rreshqitjes R 9 dim 60x60cm</t>
  </si>
  <si>
    <t>Furnizimi dhe montimi i qeramikave tipi F rezistenca e rreshqitjes R 9 dim 60x60cm</t>
  </si>
  <si>
    <t>Montimi I tepihut duke llogaritur lepakun adekuat</t>
  </si>
  <si>
    <t>Furnizimi dhe montimi i elementeve/dollapave te kuzhines, Faced Chipboards me trashesi 18 mm</t>
  </si>
  <si>
    <t xml:space="preserve">Demontimi dhe montimi i xhamit te bardhe (5+5 mm) te fabrikuar, duke perfshi edhe prerjen e xhamit sipas kerkeses </t>
  </si>
  <si>
    <t>Punimi dhe montimi i deres "pos 3" shih fotot  - -    ngjyra anthraxide/hirit mbyllte</t>
  </si>
  <si>
    <t>m2</t>
  </si>
  <si>
    <t>Furnizimi, transporti, bartja ne vend dhe montimi i tepisonit roll carpet</t>
  </si>
  <si>
    <t>Furnizimi, transporti, bartja ne vend dhe montimi i tepisonit prodhuesi "FORBO" modeli TESSERA BASIS 355 Dark Blue</t>
  </si>
  <si>
    <t xml:space="preserve">Furnizimi, transporti, bartja ne vend dhe instalimi i tepisonit (Desso Airmaster, ose prodhues tjeter i kualitetit te njejte) Dimensionet 50x50 cm, trashesia 6.0 mm. </t>
  </si>
  <si>
    <t>Çmimi për njësi
(me TVSH)</t>
  </si>
  <si>
    <t>Njësia</t>
  </si>
  <si>
    <t>Totali (me TVSH)</t>
  </si>
  <si>
    <t>Demontimi dhe montimi I tepihut 50x50 vetem puna e dores. Te llogariten materialet lidhese</t>
  </si>
  <si>
    <t>2.10</t>
  </si>
  <si>
    <t>3.10</t>
  </si>
  <si>
    <t>3.17</t>
  </si>
  <si>
    <t>3.20</t>
  </si>
  <si>
    <t>5.10</t>
  </si>
  <si>
    <t>5.20</t>
  </si>
  <si>
    <t>5.30</t>
  </si>
  <si>
    <t>7.10</t>
  </si>
  <si>
    <t>8.10</t>
  </si>
  <si>
    <t>8.20</t>
  </si>
  <si>
    <t>8.30</t>
  </si>
  <si>
    <t>8.40</t>
  </si>
  <si>
    <t>8.50</t>
  </si>
  <si>
    <t/>
  </si>
  <si>
    <t>Grand Totali (me TVSH)</t>
  </si>
  <si>
    <t>njesia duhet te jete m2</t>
  </si>
  <si>
    <t>n/a</t>
  </si>
  <si>
    <r>
      <t xml:space="preserve">Furnizimi dhe montimi i deres pa ram </t>
    </r>
    <r>
      <rPr>
        <b/>
        <i/>
        <sz val="9"/>
        <color theme="1"/>
        <rFont val="Arial"/>
        <family val="2"/>
      </rPr>
      <t>frameless door</t>
    </r>
    <r>
      <rPr>
        <sz val="9"/>
        <color theme="1"/>
        <rFont val="Arial"/>
        <family val="2"/>
      </rPr>
      <t xml:space="preserve"> 90x210 (shih foto)</t>
    </r>
  </si>
  <si>
    <t xml:space="preserve">Furnizimi, montimi dhe lidhja e dritave për sektorin premium- shih foton-Drita varese LED-aplikohet me aprovim paraprak te mostres- duke perfshire edhe kavot varese te Celikut dhe nderpreresin </t>
  </si>
  <si>
    <t>Led  drite 220V/5W  ( recesed-instalim I brendeshem) duke perfshire poqin -220V/5W- me diameter rreth 8m</t>
  </si>
  <si>
    <t>Poqa LED 12W  per fyt E27-</t>
  </si>
  <si>
    <t>Fyt ( fasunke )  E27</t>
  </si>
  <si>
    <t>Instalimi I dritave rrethore ne Konstrukcione te gipsit ku hapja ne gisps eshte e gatshme-Vetem instalimi</t>
  </si>
  <si>
    <t>Furnizimi  dhe instalimi I LED shiritit magnetik me gjeresi 1~2cm</t>
  </si>
  <si>
    <t>Furnizimi  dhe instalimi I LED shiritit magnetik me gjeresi 1-2cm-kendet 90shkalle</t>
  </si>
  <si>
    <t>Instalimi I trupave rrethore ne konstrukcion nga gipsi  ku duhet te behen hapjet ne gips- vetem instalimi</t>
  </si>
  <si>
    <t>Instalimi I dritave ne Tavan nga Armstrongu-Vetem instalimi</t>
  </si>
  <si>
    <t>LED tuba 220V  me gjatesi 1.2m/</t>
  </si>
  <si>
    <t xml:space="preserve">Furnizimi dhe instalimi I profileve U per instalim ne konstrukcione te gipsit me kapak transparent dhe gjeresi rreth 1~1.5cm per instalim te LED shiritit </t>
  </si>
  <si>
    <t>Furnizimi dhe instalimi I LED trafos ( LED Driver) -AC220V/DC12V-30~35W</t>
  </si>
  <si>
    <t>Furnizimi dhe montimi I paisjeve te klimatizimit 48000 BTU qe montohen ne plafon Tipi Samsung / LG / Inventor / Hyundai me gaz ekologjik R32 dhe eficience minimale A+ per ngrohje dhe A++ per ftohje si dhe SCOP minimale 4.0</t>
  </si>
  <si>
    <t>Furnizimi dhe montimi I klimes multisplit me kapacitet te kompresorit 20~24kBTU dhe 2 njesive te brendeshme ( evaporatoreve) 12+12kBTU me DC inverter dhe klase te eficiences minimale A+ per ngrohje dhe A++ per ftohje si dhe SCOP minimale 4.0. Me gaz ekologjik R32</t>
  </si>
  <si>
    <t>Furnizimi dhe montimi I klimes multisplit me kapacitet te kompresorit ~30kBTU dhe 3 njesive te brendeshme ( evaporatoreve) 9+9+12kBTU me DC inverter dhe klase te eficiences minimale A+ per ngrohje dhe A++ per ftohje si dhe SCOP minimale 4.0. Me gaz ekologjik R32</t>
  </si>
  <si>
    <t>Furnizimi dhe montimi I paisjeve te klimatizimit AC SPLIT 9000 BTU -me DC INVERTER-me eficience minimum A+ per ngrohje dhe A++per ftohje si dhe minimum SCOP 4.0- te cekte sakte proukti, modeli,….Me gaz ekologjik R32</t>
  </si>
  <si>
    <t>Furnizimi dhe montimi I paisjeve te klimatizimit AC SPLIT 12000 BTU -me DC INVERTER-me eficience minimum A+ per ngrohje dhe A++per ftohje si dhe minimum SCOP 4.0- te cekte sakte proukti, modeli,….Me gaz ekologjik R32</t>
  </si>
  <si>
    <t>Furnizimi dhe montimi I paisjeve te klimatizimit AC SPLIT 18000 me DC INVERTER BTU -me eficience minimum A+ per ngrohje dhe A++per ftohje si dhe minimum SCOP 4.0- te cekte sakte proukti, modeli,….Me gaz ekologjik R32</t>
  </si>
  <si>
    <t>Furnizimi dhe montimi I paisjeve te klimatizimit AC SPLIT 24000 BTU  me DC Inverter-me eficience minimum A+ per ngrohje dhe A++per ftohje si dhe minimum SCOP 4.0- te cekte sakte proukti, modeli,….Me gaz ekologjik R32</t>
  </si>
  <si>
    <t>Furnizimi dhe montimi I klimes kanalore me kapacitet Q=48.000BTU/Ajer/Ajer me DC inverter dhe klase te eficiences minimumi A+ per ngrohje dhe A++ per ftohje si dhe SCOP minimum 4.0. Me gaz ekologjik R32</t>
  </si>
  <si>
    <t>Furnizimi dhe instalimi I dritave downlight me diameter 18cm,  LED panel 15 deri 20W ( Ledwance, Osram, Philips, Comel,..)- te ceket prodhuesi, modeli, tipi,...</t>
  </si>
  <si>
    <t>Furnizimi dhe instalimi I dritave downlight me dim. 20x20cm,  LED panel 15 deri 20W  ( Ledwance, Osram, Philips, Comel,..)-te ceket prodhuesi, modeli, tipi,</t>
  </si>
  <si>
    <t>Furnizimi dhe instalimi I trupave ndriques LED panel 40 deri 50W- 600x600mm ( Ledwance, Osram, Philips, Comel,..)-te ceket prodhuesi, modeli, tipi,</t>
  </si>
  <si>
    <t>Furnizimi dhe instalimi I trupave ndriques LED me gyp 220V/36W~40W--1.2m gjatesi me kapak policarbonati transparent-te ceket prodhuesi, modeli, tipi,</t>
  </si>
  <si>
    <t>Furnizimi dhe montimi i trupit ndriques  LED OG  1x18W ne banjo-te ceket prodhuesi, modeli, tipi,</t>
  </si>
  <si>
    <t xml:space="preserve">Furnizimi dhe montimi i murreve "knauf" ne forme harkore/rrehore </t>
  </si>
  <si>
    <t>DESSO Airmaster</t>
  </si>
  <si>
    <t>FORBO</t>
  </si>
  <si>
    <t>Frameless Door</t>
  </si>
  <si>
    <t>Dera me panel CPL me ram alumini</t>
  </si>
  <si>
    <t xml:space="preserve">Barisol me ndriçim  (led shiritor)  - forma te ndryshme </t>
  </si>
  <si>
    <t>Epoxid administrativ (me fortesi adekuate)</t>
  </si>
  <si>
    <t xml:space="preserve">Autonivelant </t>
  </si>
  <si>
    <t>Ndarja me epoxid (detaje varresisht kerkeses)</t>
  </si>
  <si>
    <t>Dyert Automatike</t>
  </si>
  <si>
    <t>Nderrimi I udhezuesit (shinit) ne pjesen e siperme (dera senzor) te bazes elektronike</t>
  </si>
  <si>
    <t>Geze</t>
  </si>
  <si>
    <t>Nderrimi I llagerave rreshqites (dera senzor)</t>
  </si>
  <si>
    <t>Copë</t>
  </si>
  <si>
    <t>Nderrimi I pllakes elektronike (dera senzor)</t>
  </si>
  <si>
    <t>Nderrimi I motorrit te deres (dera senzor)</t>
  </si>
  <si>
    <t>Nderrimi I senzorave detektues (dera senzor)</t>
  </si>
  <si>
    <t>Nderrimi I DPS-it (Programatorit) (dera senzor)</t>
  </si>
  <si>
    <t>Nderrimi siguresave te deres senzor (dera senzor)</t>
  </si>
  <si>
    <t>Nderrimi I mbyllesit te deres (dera senzor)</t>
  </si>
  <si>
    <t>Nderrimi I mbajtesve te kraheve te dyerve ne dysheme (dera senzor)</t>
  </si>
  <si>
    <t>Nderrimi I rrypit dhembezor (dera senzor)</t>
  </si>
  <si>
    <t>Nderrimi mbajtesit te rrypit dhembezor (dera senzor)</t>
  </si>
  <si>
    <t>Copë/1m</t>
  </si>
  <si>
    <t xml:space="preserve">Qmontimi dhe montimi deres se vjeter </t>
  </si>
  <si>
    <t xml:space="preserve">Siguresa e krahut </t>
  </si>
  <si>
    <t xml:space="preserve">Goma per xham </t>
  </si>
  <si>
    <t>Profilet e krahut/ALU /pa ngjyre</t>
  </si>
  <si>
    <t>Senzori i siguris se levizjes</t>
  </si>
  <si>
    <t>1.cop</t>
  </si>
  <si>
    <t>Senzor Levizje dhe sigurie ne nje vend</t>
  </si>
  <si>
    <t>Ndrrimi xhamit te deres automatike</t>
  </si>
  <si>
    <t>Servisim I dyerve automatike (Prishtine me rajon deri 15km)</t>
  </si>
  <si>
    <t>Servisim I dyerve automatike (Jashte Prishtine mbi 15 km)</t>
  </si>
  <si>
    <t>Intervenime ne mirembajtje jashta Rajonit te Prishtines (mbi 15km nga Prishtina)</t>
  </si>
  <si>
    <t xml:space="preserve">Dyert Automatike </t>
  </si>
  <si>
    <t>Furnizim dhe montim i kapakut të pusetave të formave të ndryshme nga plastika</t>
  </si>
  <si>
    <t xml:space="preserve">Furnizim dhe montim i kapakut të pusetave të formave të ndryshme nga çeliku </t>
  </si>
  <si>
    <t>*</t>
  </si>
  <si>
    <t>Info Shtesë:</t>
  </si>
  <si>
    <t>Të hijezuar janë artikujt që përdoren më shpesh/shum</t>
  </si>
  <si>
    <t>Njesia</t>
  </si>
  <si>
    <t>Sasia</t>
  </si>
  <si>
    <t>Çmimi/njesi</t>
  </si>
  <si>
    <t>Total/EUR</t>
  </si>
  <si>
    <t>Demontimi dhe largimi I laminatit</t>
  </si>
  <si>
    <t>Demolimi dhe largimi i sanitarise brenda nje toaleti komplet (duke perfshire guasken, llavamanin me shtylle; rubineten e ujitl; pasqyren: ekventilat)</t>
  </si>
  <si>
    <t>Intervenime ne mirembajtje jashta Rajonit te Prishtines (mbi 15km nga Prishtina)( Te perfshira pagesa per shfrytezim te trotuarit, demolimi i 6 cope pasqyreve si dhe intervenimi me transport per montim te drites varese )</t>
  </si>
  <si>
    <t>total</t>
  </si>
  <si>
    <t>Furnizimi dhe montimi i mveshjes se mureve ekzistuese me sistem te thate te ndertimit me panele te gjipskartonit, (KNAUF A/GKB,me trashesi 12,5 mm, ose te prodhuesit tjeter me kualitet te njejte).Ne kete pozicion te perfshihet edhe konstruksioni prej profileve standarte, gletimi/patinimi i mureve, ngjyrosja me ngjyre baze dhe ngjyrosja me ngjyre perfundimtare</t>
  </si>
  <si>
    <t>Punimi i mureve nga bllokat blloqet silikate (Silkapor ose prodhues tjeter me kualitet te njejte) te plota me dimensione 60x20x20 me trashesi 20cm si dhe suvatimi dhe ngjyrosja e tyre</t>
  </si>
  <si>
    <t>Punimi i gletit ne mure (pllafon dhe mure me glet)</t>
  </si>
  <si>
    <t>Furnizimi dhe punimi i revizoreve/kapakëve për qasje në tavan nga prodhuesi Knauf apo i ngjajshëm, tipi i paneleve "Revo" me dimesione 30X30cm me gjitha punët e nevojshme për këtë pozicion.(revizor 20x20cm)</t>
  </si>
  <si>
    <t>Furnizimi dhe montimi i shtreses se nivelizimit ne dysheme me trashesi 5cm + 4cm panele termoizoluese nga EPS (polistireni i ekspanduar) (2+2)( nivelimi i pjeses nga keramika per tepih)</t>
  </si>
  <si>
    <t>Furnizimi, transporti, bartja ne vend dhe instalimi i tepisonit (Desso Airmaster, ose prodhues tjeter i kualitetit te njejte) Dimensionet 50x50 cm, trashesia 6.0 mm</t>
  </si>
  <si>
    <t>Furnizimi dhe montimi i rubinetes te ujit me te gjitha elementet percjellese</t>
  </si>
  <si>
    <t>Furnizimi dhe montimi i lavamanit duke perfshire te gjitha elementet lidhese dhe percjellese</t>
  </si>
  <si>
    <t>Furnizimi dhe montimi i ekventilave</t>
  </si>
  <si>
    <t>Furnizimi dhe montim I ujembledhesave</t>
  </si>
  <si>
    <t>Frnizimi dhe montimi i kolektoreve per uji te nxehet dhe te ftohet</t>
  </si>
  <si>
    <t>Furnizimi dhe montimi i kasetes per shperndarjen e rrjeti te uje sjellesit</t>
  </si>
  <si>
    <t>Punimi dhe montimi i ndarjeve "pos 6 shih fotot - - ngjyra anthraxide/hirit mbyllte</t>
  </si>
  <si>
    <t>Punimi dhe montimi i deres "pos 5" shih fotot - - ngjyra anthraxide/hirit mbyllte</t>
  </si>
  <si>
    <t>Furnizimi dhe montimi i deres pa ram frameless door 90x210 (shih foto)</t>
  </si>
  <si>
    <t>Punimi dhe montimi i deres "pos 7" shih fotot - - ngjyra anthraxide/hirit mbyllte</t>
  </si>
  <si>
    <t>Furnizimi dhe montimi i fosinave(dyerve paluese) me gjeresi krahu 60 cm dhe lartesi prej 210 deri ne 300cm (fosinat 65-66cm)</t>
  </si>
  <si>
    <t>Furnizimi  dhe instalimi  I  Prizës njëfazore  2p+G ( 230V/16A)  (Prodhues  Viko, ABB, Legrand apo te ngjashme) duke perfshire kutine instaluse. Priza te jete e kompletuar me kuti instaluese qe mund te jete per muri, muri nga gips</t>
  </si>
  <si>
    <t>Furnizimi , montimi i shtëpizes modulare(dim 30 x 30 cm) të Prizave për dysheme m duke perfshire 4 priza modulare ( secila prize dymodulare e tipit german 2p+G 220V/16A) dhe hapesira per minimum 4 konekcione LAN-Komplete</t>
  </si>
  <si>
    <t>Furnizimi, vendosja dhe lidhja e ndërprerësit të thjeshtë ( njëpolar,alternativ,serik) për komandimin e truapave ndriçues (Prodhues slovenija/kroacia)</t>
  </si>
  <si>
    <t>Furnizimi dhe instalkimi I dritave downlight me diameter 18cm,  LED panel 15 deri 20W</t>
  </si>
  <si>
    <t>Furnizimi dhe instalkimi I dritave downlight me dim. 20x20cm,  LED panel 15 deri 20W</t>
  </si>
  <si>
    <t>Furnizimi dhe instalimi I trupave ndriques LED panel 40 deri 50W- 600x600mm</t>
  </si>
  <si>
    <t>Furnizimi , lidhja e dritave/shiritave LED me transfomator (çmimi per m')</t>
  </si>
  <si>
    <t>Furnizimi, montimi dhe lidhja e dritave për sektorin premium- shih foton-Drita varese LED-aplikohet me aprovim paraprak te mostres</t>
  </si>
  <si>
    <t>Furnizimi dhe montimi i siguresave automatike ( thermomagnetike) 1p/C10A deri C25A (prodhuesi AEG apo schnider, Geyer, Siemens)</t>
  </si>
  <si>
    <t>Furnizimi dhe montimi i siguresave automatike trepolare( thermomagnetike) 3p/C32A deri 3p/C50A (prodhuesi AEG, Geyer, siemens, , schnider.)</t>
  </si>
  <si>
    <t>Furnizimi dhe montimi i siguresave automatike keterpolare( thermomagnetike) 4p/C32A deri 4p/C50A (prodhuesi AEG, Geyer, siemens, schnider.)</t>
  </si>
  <si>
    <t>Furnizimi dhe montimi i siguresave automatike keterpolare( thermomagnetike) 4p/C63A (prodhuesi AEG, Geyer, siemens, schnider.)</t>
  </si>
  <si>
    <t>Furnizimi, montimi dhe lidhja e mbrojtëjes automatike diferenciale (FID 40 A) 4p/40A dI=0.03A, 0.3A apo 0.5A (prodhuesi AEG, Geyer, Siemens, schnider.)</t>
  </si>
  <si>
    <t>Furnizimi, montimi dhe lidhja e mbrojtëjes automatike diferenciale FID 63 A -- 4p/63A dI=0.03A apo 0.3A apo 0.5A(prodhuesi AEG, Geyer, siemens, Shnicder.)</t>
  </si>
  <si>
    <t>Furnizimi dhe montimi i kuadrit shpërndarës me hapsirë prej 58 modulesh (Siguresave), duke perfshire konektoret per zero dhe tokezim per rryma deri ne 63A-OG apo instalim I brendeshem(78 moduleshe)</t>
  </si>
  <si>
    <t>Furnizimi dhe montimi i kuadrit(ormanit) shpërndarës nga metali me dim. 80cm x1000cm. Te perfshihen komplet shinat per siguresa modulare, terminalet ( konektoret) per tokezim, zero, kanalet per kabllo brenda kuadrit, urat "E" per nderlidhje te siguresave</t>
  </si>
  <si>
    <t xml:space="preserve">Furnizimi, montimi dhe lidhja e  ventilatorit në  banjo ( muri apo tavan) me diameter rreth 110mm </t>
  </si>
  <si>
    <t>Furnizimi , montimi dhe lidhja e Detektorit të levizjes 360 grade, kendi 120 shkalle, deri 6m</t>
  </si>
  <si>
    <t xml:space="preserve">Furnizimi dhe shtrirja e kabllos së internetit   UTP (prodhuesi "Belden" ) Cat6a </t>
  </si>
  <si>
    <t>Furnizimi dhe shtrirja e kabllos flexibile (butë) me mbështjellës nga PVC ose goma 5x 2.5mm2 H05-V
K</t>
  </si>
  <si>
    <t>Furnizimi dhe shtrirja e kabllos flexibile (butë) me mbështjellës nga PVC ose goma 5x 4mm2 H05-V-K</t>
  </si>
  <si>
    <t>Furnizimi dhe shtrirja e kabllos flexibile (butë) me mbështjellës nga goma 5x 10mm2</t>
  </si>
  <si>
    <t>Furnizimi dhe shtrirja e kabllos PF 1 x 16mm2</t>
  </si>
  <si>
    <t>Terminale kabllosh ( papuqe) nga 35mm deri 70mm</t>
  </si>
  <si>
    <t>Furnizimi , montimi dhe lidhja e reflektorit LED me Dedektor të levizjes 30w</t>
  </si>
  <si>
    <t>Furnizimi dhe installimi Setit te gypave Cu me izolim dhe Kabllos ndermjet njesise se brendeshme dhe te jshtme te klimave ( materiale shtese per njesite klimatike qe kane distance me shume se 4m mese njesive)-komplet</t>
  </si>
  <si>
    <t>Furnizimi dhe montimi I ventilatoreve anesor per largimin e ajrit te ndotur me kapacitet per thithje te ajrit V=900m3 (te llogariten te gjitha elementet percjellese)(i perfshire dhe komplet ventillimi glory)</t>
  </si>
  <si>
    <t xml:space="preserve">                                                                                                                         Total Me TVSH:      </t>
  </si>
  <si>
    <t>Terminale kabllosh ( papuqe) deri 25mm</t>
  </si>
  <si>
    <t>Ky është një ilustrim i kostos bazuar në ofertën tuaj për realizimin e një dege të bankës me hapësire rreth 650 m2</t>
  </si>
  <si>
    <t>Shojca 1 - Specifikat dhe oferta financiare T001-01/25</t>
  </si>
  <si>
    <t>Hapja e vrimave ne materiale te ndryshme me thellesi maksimale 30 cm dhe diameter deri ne 15 cm</t>
  </si>
  <si>
    <t>Demolimi dhe largimi i elementeve konstruktive nga betoni i armuar (pllaka,shkalle,mure, etj)</t>
  </si>
  <si>
    <t xml:space="preserve">Demolimi dhe largimi i kubezave te betonit me dimenzione apo dizajne te ndryshme </t>
  </si>
  <si>
    <t>2.20</t>
  </si>
  <si>
    <t>Ngjyrosja e mureve me ngjyra me RAL te ndryshem (hiri,verdhe, gjelbert etj)</t>
  </si>
  <si>
    <t>Hapja e kanalit per montim te trupave ndriques led/shirit magnetik me forma dhe dimenzione te ndrsyhme duke perfshire edhe punet per perfundimin e pozicionit (suvatimi, gletimi, patinimi dhe ngjyrosja)</t>
  </si>
  <si>
    <t>4.10</t>
  </si>
  <si>
    <t xml:space="preserve">Furnizimi dhe montim i dyshemese me vinyl me karakteristika R10 (kunder rreshqitjes) me trashesi 0.5mm-0.9mm, duke perfshire edhe ngjitesin adekuat </t>
  </si>
  <si>
    <t xml:space="preserve">Furnizimi dhe montimi i shtreses se nivelizimit ne dysheme me trashesi 5cm </t>
  </si>
  <si>
    <t xml:space="preserve">Furnizimi dhe montimi i skajoreve/cokllave 6-8 cm nga qeramika </t>
  </si>
  <si>
    <t>Furnizimi dhe montimi i skajoreve/cokllave 6-8 cm nga inox</t>
  </si>
  <si>
    <t>Qelqi me ngjyra (i fabrikuar) 5+5 mm me foli ne mes, per mveshjen e mureve</t>
  </si>
  <si>
    <t xml:space="preserve">Në të gjitha pozicionet kompania duhet ta ketë parasysh që të largohen mbeturinat ndërtimore deri në deponi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</si>
</sst>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3" formatCode="_(* #,##0.00_);_(* \(#,##0.00\);_(* &quot;-&quot;??_);_(@_)"/>
    <numFmt numFmtId="164" formatCode="0.000"/>
    <numFmt numFmtId="165" formatCode="_([$€-2]\ * #,##0.00_);_([$€-2]\ * \(#,##0.00\);_([$€-2]\ * &quot;-&quot;??_);_(@_)"/>
    <numFmt numFmtId="166" formatCode="_-&quot;$&quot;* #,##0.00_-;\-&quot;$&quot;* #,##0.00_-;_-&quot;$&quot;* &quot;-&quot;??_-;_-@_-"/>
    <numFmt numFmtId="167" formatCode="[$€-2]\ #,##0.00"/>
    <numFmt numFmtId="168" formatCode="[$€-2]\ #,##0.00_);\([$€-2]\ #,##0.00\)"/>
    <numFmt numFmtId="169" formatCode="0.0"/>
  </numFmts>
  <fonts count="18" x14ac:knownFonts="1">
    <font>
      <sz val="11"/>
      <color theme="1"/>
      <name val="Calibri"/>
      <family val="2"/>
      <scheme val="minor"/>
    </font>
    <font>
      <sz val="10"/>
      <color theme="1"/>
      <name val="Arial"/>
      <family val="2"/>
    </font>
    <font>
      <sz val="10"/>
      <color theme="1"/>
      <name val="Arial"/>
      <family val="2"/>
    </font>
    <font>
      <b/>
      <sz val="11"/>
      <color theme="1"/>
      <name val="Arial"/>
      <family val="2"/>
    </font>
    <font>
      <sz val="9"/>
      <color theme="1"/>
      <name val="Arial"/>
      <family val="2"/>
    </font>
    <font>
      <b/>
      <sz val="9"/>
      <color theme="1"/>
      <name val="Arial"/>
      <family val="2"/>
    </font>
    <font>
      <vertAlign val="superscript"/>
      <sz val="9"/>
      <color theme="1"/>
      <name val="Arial"/>
      <family val="2"/>
    </font>
    <font>
      <sz val="12"/>
      <color theme="1"/>
      <name val="Calibri"/>
      <family val="2"/>
      <scheme val="minor"/>
    </font>
    <font>
      <sz val="12"/>
      <color indexed="8"/>
      <name val="Calibri"/>
      <family val="2"/>
    </font>
    <font>
      <b/>
      <i/>
      <sz val="9"/>
      <color theme="1"/>
      <name val="Arial"/>
      <family val="2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sz val="9"/>
      <color rgb="FF000000"/>
      <name val="Arial"/>
      <family val="2"/>
    </font>
    <font>
      <b/>
      <sz val="10"/>
      <name val="Arial"/>
      <family val="2"/>
    </font>
    <font>
      <b/>
      <sz val="10"/>
      <color theme="1"/>
      <name val="Arial"/>
      <family val="2"/>
    </font>
    <font>
      <sz val="10"/>
      <color rgb="FFFF0000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0" tint="-0.249977111117893"/>
        <bgColor indexed="64"/>
      </patternFill>
    </fill>
  </fills>
  <borders count="4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9">
    <xf numFmtId="0" fontId="0" fillId="0" borderId="0"/>
    <xf numFmtId="0" fontId="7" fillId="0" borderId="0"/>
    <xf numFmtId="166" fontId="8" fillId="0" borderId="0" applyFont="0" applyFill="0" applyBorder="0" applyAlignment="0" applyProtection="0"/>
    <xf numFmtId="0" fontId="7" fillId="0" borderId="0"/>
    <xf numFmtId="166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43" fontId="11" fillId="0" borderId="0" applyFont="0" applyFill="0" applyBorder="0" applyAlignment="0" applyProtection="0"/>
    <xf numFmtId="0" fontId="12" fillId="0" borderId="0"/>
    <xf numFmtId="0" fontId="2" fillId="0" borderId="0"/>
  </cellStyleXfs>
  <cellXfs count="236">
    <xf numFmtId="0" fontId="0" fillId="0" borderId="0" xfId="0"/>
    <xf numFmtId="0" fontId="4" fillId="0" borderId="0" xfId="0" applyFont="1" applyAlignment="1">
      <alignment horizontal="center" vertical="center" wrapText="1"/>
    </xf>
    <xf numFmtId="0" fontId="5" fillId="0" borderId="0" xfId="0" applyFont="1" applyAlignment="1">
      <alignment vertical="center" wrapText="1"/>
    </xf>
    <xf numFmtId="0" fontId="4" fillId="0" borderId="0" xfId="0" applyFont="1" applyAlignment="1">
      <alignment vertical="center" wrapText="1"/>
    </xf>
    <xf numFmtId="0" fontId="4" fillId="0" borderId="2" xfId="0" applyFont="1" applyBorder="1" applyAlignment="1">
      <alignment horizontal="center" vertical="center" wrapText="1"/>
    </xf>
    <xf numFmtId="0" fontId="4" fillId="0" borderId="0" xfId="0" applyFont="1"/>
    <xf numFmtId="0" fontId="4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2" xfId="0" applyFont="1" applyBorder="1" applyAlignment="1">
      <alignment vertical="center" wrapText="1"/>
    </xf>
    <xf numFmtId="0" fontId="4" fillId="3" borderId="1" xfId="0" applyFont="1" applyFill="1" applyBorder="1" applyAlignment="1">
      <alignment vertical="center" wrapText="1"/>
    </xf>
    <xf numFmtId="0" fontId="4" fillId="0" borderId="0" xfId="0" applyFont="1" applyAlignment="1">
      <alignment horizontal="center"/>
    </xf>
    <xf numFmtId="0" fontId="4" fillId="3" borderId="0" xfId="0" applyFont="1" applyFill="1"/>
    <xf numFmtId="0" fontId="4" fillId="3" borderId="1" xfId="0" applyFont="1" applyFill="1" applyBorder="1" applyAlignment="1">
      <alignment horizontal="center" vertical="center" wrapText="1"/>
    </xf>
    <xf numFmtId="0" fontId="5" fillId="2" borderId="3" xfId="0" applyFont="1" applyFill="1" applyBorder="1" applyAlignment="1">
      <alignment vertical="center" wrapText="1"/>
    </xf>
    <xf numFmtId="0" fontId="4" fillId="0" borderId="6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" fillId="0" borderId="8" xfId="0" quotePrefix="1" applyFont="1" applyBorder="1" applyAlignment="1">
      <alignment horizontal="center" vertical="center" wrapText="1"/>
    </xf>
    <xf numFmtId="0" fontId="4" fillId="0" borderId="6" xfId="0" quotePrefix="1" applyFont="1" applyBorder="1" applyAlignment="1">
      <alignment horizontal="center" vertical="center" wrapText="1"/>
    </xf>
    <xf numFmtId="0" fontId="4" fillId="0" borderId="0" xfId="0" quotePrefix="1" applyFont="1"/>
    <xf numFmtId="0" fontId="4" fillId="0" borderId="11" xfId="0" applyFont="1" applyBorder="1" applyAlignment="1">
      <alignment vertical="center" wrapText="1"/>
    </xf>
    <xf numFmtId="0" fontId="4" fillId="2" borderId="18" xfId="0" applyFont="1" applyFill="1" applyBorder="1" applyAlignment="1">
      <alignment horizontal="center" vertical="center" wrapText="1"/>
    </xf>
    <xf numFmtId="0" fontId="4" fillId="2" borderId="8" xfId="0" applyFont="1" applyFill="1" applyBorder="1" applyAlignment="1">
      <alignment horizontal="center" vertical="center" wrapText="1"/>
    </xf>
    <xf numFmtId="0" fontId="4" fillId="2" borderId="10" xfId="0" applyFont="1" applyFill="1" applyBorder="1" applyAlignment="1">
      <alignment horizontal="center" vertical="center" wrapText="1"/>
    </xf>
    <xf numFmtId="0" fontId="5" fillId="0" borderId="0" xfId="0" applyFont="1" applyAlignment="1">
      <alignment horizontal="right" vertical="center" wrapText="1"/>
    </xf>
    <xf numFmtId="165" fontId="5" fillId="2" borderId="21" xfId="0" applyNumberFormat="1" applyFont="1" applyFill="1" applyBorder="1" applyAlignment="1">
      <alignment horizontal="center" vertical="center" wrapText="1"/>
    </xf>
    <xf numFmtId="0" fontId="4" fillId="0" borderId="24" xfId="0" applyFont="1" applyBorder="1" applyAlignment="1">
      <alignment horizontal="center" vertical="center" wrapText="1"/>
    </xf>
    <xf numFmtId="0" fontId="4" fillId="0" borderId="23" xfId="0" applyFont="1" applyBorder="1" applyAlignment="1">
      <alignment horizontal="center" vertical="center" wrapText="1"/>
    </xf>
    <xf numFmtId="0" fontId="4" fillId="0" borderId="22" xfId="0" applyFont="1" applyBorder="1" applyAlignment="1">
      <alignment horizontal="center" vertical="center" wrapText="1"/>
    </xf>
    <xf numFmtId="167" fontId="4" fillId="0" borderId="0" xfId="0" applyNumberFormat="1" applyFont="1"/>
    <xf numFmtId="167" fontId="3" fillId="0" borderId="0" xfId="0" applyNumberFormat="1" applyFont="1" applyAlignment="1">
      <alignment horizontal="center" vertical="center" wrapText="1"/>
    </xf>
    <xf numFmtId="0" fontId="4" fillId="3" borderId="23" xfId="0" applyFont="1" applyFill="1" applyBorder="1" applyAlignment="1">
      <alignment horizontal="center" vertical="center" wrapText="1"/>
    </xf>
    <xf numFmtId="167" fontId="4" fillId="0" borderId="9" xfId="0" applyNumberFormat="1" applyFont="1" applyBorder="1"/>
    <xf numFmtId="0" fontId="4" fillId="0" borderId="31" xfId="0" applyFont="1" applyBorder="1"/>
    <xf numFmtId="0" fontId="4" fillId="3" borderId="11" xfId="0" applyFont="1" applyFill="1" applyBorder="1" applyAlignment="1">
      <alignment vertical="center" wrapText="1"/>
    </xf>
    <xf numFmtId="0" fontId="5" fillId="0" borderId="0" xfId="0" applyFont="1" applyAlignment="1">
      <alignment vertical="center"/>
    </xf>
    <xf numFmtId="0" fontId="5" fillId="0" borderId="0" xfId="0" applyFont="1"/>
    <xf numFmtId="2" fontId="4" fillId="0" borderId="1" xfId="0" applyNumberFormat="1" applyFont="1" applyBorder="1" applyAlignment="1">
      <alignment horizontal="center" vertical="center" wrapText="1"/>
    </xf>
    <xf numFmtId="0" fontId="4" fillId="3" borderId="34" xfId="0" applyFont="1" applyFill="1" applyBorder="1" applyAlignment="1">
      <alignment vertical="center" wrapText="1"/>
    </xf>
    <xf numFmtId="0" fontId="4" fillId="0" borderId="35" xfId="0" applyFont="1" applyBorder="1" applyAlignment="1">
      <alignment horizontal="center" vertical="center" wrapText="1"/>
    </xf>
    <xf numFmtId="0" fontId="4" fillId="0" borderId="36" xfId="0" applyFont="1" applyBorder="1" applyAlignment="1">
      <alignment horizontal="center" vertical="center" wrapText="1"/>
    </xf>
    <xf numFmtId="0" fontId="4" fillId="0" borderId="33" xfId="0" applyFont="1" applyBorder="1" applyAlignment="1">
      <alignment horizontal="center" vertical="center" wrapText="1"/>
    </xf>
    <xf numFmtId="0" fontId="4" fillId="0" borderId="34" xfId="0" applyFont="1" applyBorder="1" applyAlignment="1">
      <alignment vertical="center" wrapText="1"/>
    </xf>
    <xf numFmtId="0" fontId="5" fillId="2" borderId="5" xfId="0" applyFont="1" applyFill="1" applyBorder="1" applyAlignment="1">
      <alignment horizontal="center" vertical="center" wrapText="1"/>
    </xf>
    <xf numFmtId="165" fontId="5" fillId="2" borderId="37" xfId="0" applyNumberFormat="1" applyFont="1" applyFill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4" fillId="0" borderId="11" xfId="0" applyFont="1" applyBorder="1" applyAlignment="1">
      <alignment vertical="center" wrapText="1"/>
    </xf>
    <xf numFmtId="0" fontId="5" fillId="2" borderId="38" xfId="0" applyFont="1" applyFill="1" applyBorder="1" applyAlignment="1">
      <alignment vertical="center" wrapText="1"/>
    </xf>
    <xf numFmtId="0" fontId="4" fillId="0" borderId="1" xfId="0" applyFont="1" applyBorder="1" applyAlignment="1">
      <alignment horizontal="center" vertical="center"/>
    </xf>
    <xf numFmtId="0" fontId="5" fillId="2" borderId="40" xfId="0" applyFont="1" applyFill="1" applyBorder="1" applyAlignment="1">
      <alignment horizontal="center" vertical="center" wrapText="1"/>
    </xf>
    <xf numFmtId="165" fontId="5" fillId="2" borderId="41" xfId="0" applyNumberFormat="1" applyFont="1" applyFill="1" applyBorder="1" applyAlignment="1">
      <alignment horizontal="center" vertical="center" wrapText="1"/>
    </xf>
    <xf numFmtId="0" fontId="4" fillId="0" borderId="18" xfId="0" applyFont="1" applyBorder="1" applyAlignment="1">
      <alignment horizontal="center" vertical="center" wrapText="1"/>
    </xf>
    <xf numFmtId="0" fontId="4" fillId="0" borderId="15" xfId="0" applyFont="1" applyBorder="1" applyAlignment="1">
      <alignment vertical="center" wrapText="1"/>
    </xf>
    <xf numFmtId="0" fontId="4" fillId="0" borderId="26" xfId="0" applyFont="1" applyBorder="1" applyAlignment="1">
      <alignment horizontal="center" vertical="center" wrapText="1"/>
    </xf>
    <xf numFmtId="0" fontId="5" fillId="2" borderId="18" xfId="0" applyFont="1" applyFill="1" applyBorder="1" applyAlignment="1">
      <alignment horizontal="center" vertical="center" wrapText="1"/>
    </xf>
    <xf numFmtId="0" fontId="5" fillId="2" borderId="15" xfId="0" applyFont="1" applyFill="1" applyBorder="1" applyAlignment="1">
      <alignment vertical="center" wrapText="1"/>
    </xf>
    <xf numFmtId="165" fontId="5" fillId="2" borderId="26" xfId="0" applyNumberFormat="1" applyFont="1" applyFill="1" applyBorder="1" applyAlignment="1">
      <alignment horizontal="center" vertical="center" wrapText="1"/>
    </xf>
    <xf numFmtId="0" fontId="5" fillId="0" borderId="0" xfId="0" applyFont="1" applyBorder="1" applyAlignment="1">
      <alignment horizontal="right" vertical="center" wrapText="1"/>
    </xf>
    <xf numFmtId="0" fontId="4" fillId="0" borderId="0" xfId="0" applyFont="1" applyBorder="1" applyAlignment="1">
      <alignment vertical="center" wrapText="1"/>
    </xf>
    <xf numFmtId="0" fontId="4" fillId="0" borderId="0" xfId="0" applyFont="1" applyBorder="1"/>
    <xf numFmtId="167" fontId="4" fillId="0" borderId="0" xfId="0" applyNumberFormat="1" applyFont="1" applyBorder="1"/>
    <xf numFmtId="164" fontId="4" fillId="0" borderId="0" xfId="0" applyNumberFormat="1" applyFont="1" applyBorder="1" applyAlignment="1">
      <alignment horizontal="center" vertical="center" wrapText="1"/>
    </xf>
    <xf numFmtId="167" fontId="4" fillId="0" borderId="0" xfId="0" applyNumberFormat="1" applyFont="1" applyBorder="1" applyAlignment="1">
      <alignment vertical="center" wrapText="1"/>
    </xf>
    <xf numFmtId="0" fontId="5" fillId="0" borderId="0" xfId="0" applyFont="1" applyBorder="1"/>
    <xf numFmtId="167" fontId="5" fillId="0" borderId="4" xfId="0" applyNumberFormat="1" applyFont="1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 wrapText="1"/>
    </xf>
    <xf numFmtId="167" fontId="4" fillId="0" borderId="0" xfId="0" applyNumberFormat="1" applyFont="1" applyBorder="1" applyAlignment="1">
      <alignment horizontal="center" vertical="center" wrapText="1"/>
    </xf>
    <xf numFmtId="167" fontId="3" fillId="0" borderId="0" xfId="0" applyNumberFormat="1" applyFont="1" applyBorder="1" applyAlignment="1">
      <alignment horizontal="center" vertical="center" wrapText="1"/>
    </xf>
    <xf numFmtId="167" fontId="5" fillId="0" borderId="17" xfId="0" applyNumberFormat="1" applyFont="1" applyBorder="1" applyAlignment="1">
      <alignment horizontal="center" vertical="center" wrapText="1"/>
    </xf>
    <xf numFmtId="0" fontId="4" fillId="0" borderId="0" xfId="0" applyFont="1" applyBorder="1" applyAlignment="1">
      <alignment horizontal="right" vertical="center" wrapText="1"/>
    </xf>
    <xf numFmtId="2" fontId="4" fillId="0" borderId="8" xfId="0" applyNumberFormat="1" applyFont="1" applyBorder="1" applyAlignment="1">
      <alignment horizontal="center" vertical="center" wrapText="1"/>
    </xf>
    <xf numFmtId="164" fontId="4" fillId="0" borderId="8" xfId="0" applyNumberFormat="1" applyFont="1" applyBorder="1" applyAlignment="1">
      <alignment horizontal="center" vertical="center" wrapText="1"/>
    </xf>
    <xf numFmtId="4" fontId="4" fillId="0" borderId="0" xfId="0" applyNumberFormat="1" applyFont="1" applyBorder="1" applyAlignment="1">
      <alignment horizontal="center" vertical="center" wrapText="1"/>
    </xf>
    <xf numFmtId="0" fontId="4" fillId="0" borderId="0" xfId="0" applyFont="1" applyBorder="1" applyAlignment="1">
      <alignment horizontal="center"/>
    </xf>
    <xf numFmtId="0" fontId="14" fillId="4" borderId="1" xfId="0" applyFont="1" applyFill="1" applyBorder="1" applyAlignment="1">
      <alignment vertical="center" wrapText="1"/>
    </xf>
    <xf numFmtId="0" fontId="14" fillId="4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 vertical="center" wrapText="1"/>
    </xf>
    <xf numFmtId="165" fontId="5" fillId="0" borderId="4" xfId="0" applyNumberFormat="1" applyFont="1" applyBorder="1" applyAlignment="1">
      <alignment horizontal="center" vertical="center"/>
    </xf>
    <xf numFmtId="0" fontId="14" fillId="4" borderId="15" xfId="0" applyFont="1" applyFill="1" applyBorder="1" applyAlignment="1">
      <alignment vertical="center" wrapText="1"/>
    </xf>
    <xf numFmtId="0" fontId="14" fillId="4" borderId="15" xfId="0" applyFont="1" applyFill="1" applyBorder="1" applyAlignment="1">
      <alignment horizontal="center" vertical="center" wrapText="1"/>
    </xf>
    <xf numFmtId="0" fontId="4" fillId="0" borderId="15" xfId="0" applyFont="1" applyBorder="1" applyAlignment="1">
      <alignment horizontal="center" vertical="center"/>
    </xf>
    <xf numFmtId="165" fontId="4" fillId="0" borderId="14" xfId="0" applyNumberFormat="1" applyFont="1" applyBorder="1" applyAlignment="1">
      <alignment horizontal="center" vertical="center"/>
    </xf>
    <xf numFmtId="165" fontId="4" fillId="0" borderId="9" xfId="0" applyNumberFormat="1" applyFont="1" applyBorder="1" applyAlignment="1">
      <alignment horizontal="center" vertical="center"/>
    </xf>
    <xf numFmtId="0" fontId="4" fillId="0" borderId="0" xfId="0" applyFont="1" applyFill="1"/>
    <xf numFmtId="0" fontId="4" fillId="0" borderId="27" xfId="0" applyFont="1" applyFill="1" applyBorder="1" applyAlignment="1">
      <alignment horizontal="center" vertical="center" wrapText="1"/>
    </xf>
    <xf numFmtId="167" fontId="4" fillId="0" borderId="7" xfId="0" applyNumberFormat="1" applyFont="1" applyFill="1" applyBorder="1" applyAlignment="1">
      <alignment horizontal="center" vertical="center" wrapText="1"/>
    </xf>
    <xf numFmtId="167" fontId="4" fillId="0" borderId="9" xfId="0" applyNumberFormat="1" applyFont="1" applyFill="1" applyBorder="1" applyAlignment="1">
      <alignment horizontal="center" vertical="center" wrapText="1"/>
    </xf>
    <xf numFmtId="0" fontId="4" fillId="0" borderId="28" xfId="0" applyFont="1" applyFill="1" applyBorder="1" applyAlignment="1">
      <alignment horizontal="center" vertical="center" wrapText="1"/>
    </xf>
    <xf numFmtId="167" fontId="5" fillId="0" borderId="9" xfId="0" applyNumberFormat="1" applyFont="1" applyFill="1" applyBorder="1" applyAlignment="1">
      <alignment horizontal="center" vertical="center" wrapText="1"/>
    </xf>
    <xf numFmtId="0" fontId="4" fillId="0" borderId="29" xfId="0" applyFont="1" applyFill="1" applyBorder="1" applyAlignment="1">
      <alignment horizontal="center" vertical="center" wrapText="1"/>
    </xf>
    <xf numFmtId="167" fontId="4" fillId="0" borderId="12" xfId="0" applyNumberFormat="1" applyFont="1" applyFill="1" applyBorder="1"/>
    <xf numFmtId="0" fontId="4" fillId="0" borderId="30" xfId="0" applyFont="1" applyFill="1" applyBorder="1" applyAlignment="1">
      <alignment horizontal="center" vertical="center" wrapText="1"/>
    </xf>
    <xf numFmtId="167" fontId="4" fillId="0" borderId="14" xfId="0" applyNumberFormat="1" applyFont="1" applyFill="1" applyBorder="1" applyAlignment="1">
      <alignment horizontal="center" vertical="center" wrapText="1"/>
    </xf>
    <xf numFmtId="0" fontId="4" fillId="0" borderId="8" xfId="0" applyFont="1" applyFill="1" applyBorder="1" applyAlignment="1">
      <alignment horizontal="center" vertical="center" wrapText="1"/>
    </xf>
    <xf numFmtId="167" fontId="4" fillId="0" borderId="12" xfId="0" applyNumberFormat="1" applyFont="1" applyFill="1" applyBorder="1" applyAlignment="1">
      <alignment horizontal="center" vertical="center" wrapText="1"/>
    </xf>
    <xf numFmtId="164" fontId="5" fillId="2" borderId="4" xfId="0" applyNumberFormat="1" applyFont="1" applyFill="1" applyBorder="1" applyAlignment="1">
      <alignment horizontal="center" vertical="center" wrapText="1"/>
    </xf>
    <xf numFmtId="0" fontId="4" fillId="0" borderId="31" xfId="0" applyFont="1" applyFill="1" applyBorder="1" applyAlignment="1">
      <alignment horizontal="center" vertical="center" wrapText="1"/>
    </xf>
    <xf numFmtId="0" fontId="4" fillId="0" borderId="10" xfId="0" applyFont="1" applyFill="1" applyBorder="1" applyAlignment="1">
      <alignment horizontal="center" vertical="center" wrapText="1"/>
    </xf>
    <xf numFmtId="0" fontId="4" fillId="0" borderId="20" xfId="0" applyFont="1" applyFill="1" applyBorder="1" applyAlignment="1">
      <alignment horizontal="center" vertical="center" wrapText="1"/>
    </xf>
    <xf numFmtId="167" fontId="4" fillId="0" borderId="32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4" fillId="5" borderId="8" xfId="0" applyFont="1" applyFill="1" applyBorder="1" applyAlignment="1">
      <alignment horizontal="center" vertical="center" wrapText="1"/>
    </xf>
    <xf numFmtId="0" fontId="4" fillId="5" borderId="1" xfId="0" applyFont="1" applyFill="1" applyBorder="1" applyAlignment="1">
      <alignment vertical="center" wrapText="1"/>
    </xf>
    <xf numFmtId="0" fontId="4" fillId="5" borderId="23" xfId="0" applyFont="1" applyFill="1" applyBorder="1" applyAlignment="1">
      <alignment horizontal="center" vertical="center" wrapText="1"/>
    </xf>
    <xf numFmtId="0" fontId="4" fillId="5" borderId="28" xfId="0" applyFont="1" applyFill="1" applyBorder="1" applyAlignment="1">
      <alignment horizontal="center" vertical="center" wrapText="1"/>
    </xf>
    <xf numFmtId="167" fontId="4" fillId="5" borderId="9" xfId="0" applyNumberFormat="1" applyFont="1" applyFill="1" applyBorder="1" applyAlignment="1">
      <alignment horizontal="center" vertical="center" wrapText="1"/>
    </xf>
    <xf numFmtId="0" fontId="4" fillId="5" borderId="8" xfId="0" quotePrefix="1" applyFont="1" applyFill="1" applyBorder="1" applyAlignment="1">
      <alignment horizontal="center" vertical="center" wrapText="1"/>
    </xf>
    <xf numFmtId="0" fontId="4" fillId="5" borderId="27" xfId="0" applyFont="1" applyFill="1" applyBorder="1" applyAlignment="1">
      <alignment horizontal="center" vertical="center" wrapText="1"/>
    </xf>
    <xf numFmtId="0" fontId="4" fillId="5" borderId="6" xfId="0" applyFont="1" applyFill="1" applyBorder="1" applyAlignment="1">
      <alignment horizontal="center" vertical="center" wrapText="1"/>
    </xf>
    <xf numFmtId="0" fontId="4" fillId="5" borderId="2" xfId="0" applyFont="1" applyFill="1" applyBorder="1" applyAlignment="1">
      <alignment vertical="center" wrapText="1"/>
    </xf>
    <xf numFmtId="0" fontId="4" fillId="5" borderId="22" xfId="0" applyFont="1" applyFill="1" applyBorder="1" applyAlignment="1">
      <alignment horizontal="center" vertical="center" wrapText="1"/>
    </xf>
    <xf numFmtId="167" fontId="4" fillId="5" borderId="7" xfId="0" applyNumberFormat="1" applyFont="1" applyFill="1" applyBorder="1" applyAlignment="1">
      <alignment horizontal="center" vertical="center" wrapText="1"/>
    </xf>
    <xf numFmtId="0" fontId="4" fillId="5" borderId="10" xfId="0" applyFont="1" applyFill="1" applyBorder="1" applyAlignment="1">
      <alignment horizontal="center" vertical="center" wrapText="1"/>
    </xf>
    <xf numFmtId="0" fontId="4" fillId="5" borderId="11" xfId="0" applyFont="1" applyFill="1" applyBorder="1" applyAlignment="1">
      <alignment vertical="center" wrapText="1"/>
    </xf>
    <xf numFmtId="0" fontId="4" fillId="5" borderId="24" xfId="0" applyFont="1" applyFill="1" applyBorder="1" applyAlignment="1">
      <alignment horizontal="center" vertical="center" wrapText="1"/>
    </xf>
    <xf numFmtId="0" fontId="4" fillId="5" borderId="20" xfId="0" applyFont="1" applyFill="1" applyBorder="1" applyAlignment="1">
      <alignment horizontal="center" vertical="center" wrapText="1"/>
    </xf>
    <xf numFmtId="167" fontId="4" fillId="5" borderId="32" xfId="0" applyNumberFormat="1" applyFont="1" applyFill="1" applyBorder="1" applyAlignment="1">
      <alignment horizontal="center" vertical="center" wrapText="1"/>
    </xf>
    <xf numFmtId="0" fontId="4" fillId="5" borderId="33" xfId="0" applyFont="1" applyFill="1" applyBorder="1" applyAlignment="1">
      <alignment horizontal="center" vertical="center" wrapText="1"/>
    </xf>
    <xf numFmtId="0" fontId="4" fillId="5" borderId="34" xfId="0" applyFont="1" applyFill="1" applyBorder="1" applyAlignment="1">
      <alignment vertical="center" wrapText="1"/>
    </xf>
    <xf numFmtId="0" fontId="4" fillId="5" borderId="35" xfId="0" applyFont="1" applyFill="1" applyBorder="1" applyAlignment="1">
      <alignment horizontal="center" vertical="center" wrapText="1"/>
    </xf>
    <xf numFmtId="0" fontId="4" fillId="5" borderId="6" xfId="0" quotePrefix="1" applyFont="1" applyFill="1" applyBorder="1" applyAlignment="1">
      <alignment horizontal="center" vertical="center" wrapText="1"/>
    </xf>
    <xf numFmtId="0" fontId="4" fillId="5" borderId="16" xfId="0" applyFont="1" applyFill="1" applyBorder="1" applyAlignment="1">
      <alignment horizontal="center" vertical="center" wrapText="1"/>
    </xf>
    <xf numFmtId="2" fontId="4" fillId="5" borderId="8" xfId="0" applyNumberFormat="1" applyFont="1" applyFill="1" applyBorder="1" applyAlignment="1">
      <alignment horizontal="center" vertical="center" wrapText="1"/>
    </xf>
    <xf numFmtId="0" fontId="4" fillId="5" borderId="1" xfId="0" applyFont="1" applyFill="1" applyBorder="1" applyAlignment="1">
      <alignment horizontal="center" vertical="center" wrapText="1"/>
    </xf>
    <xf numFmtId="164" fontId="4" fillId="5" borderId="8" xfId="0" applyNumberFormat="1" applyFont="1" applyFill="1" applyBorder="1" applyAlignment="1">
      <alignment horizontal="center" vertical="center" wrapText="1"/>
    </xf>
    <xf numFmtId="164" fontId="4" fillId="5" borderId="10" xfId="0" applyNumberFormat="1" applyFont="1" applyFill="1" applyBorder="1" applyAlignment="1">
      <alignment horizontal="center" vertical="center" wrapText="1"/>
    </xf>
    <xf numFmtId="0" fontId="4" fillId="5" borderId="11" xfId="0" applyFont="1" applyFill="1" applyBorder="1" applyAlignment="1">
      <alignment horizontal="center" vertical="center" wrapText="1"/>
    </xf>
    <xf numFmtId="167" fontId="4" fillId="5" borderId="12" xfId="0" applyNumberFormat="1" applyFont="1" applyFill="1" applyBorder="1" applyAlignment="1">
      <alignment horizontal="center" vertical="center" wrapText="1"/>
    </xf>
    <xf numFmtId="0" fontId="14" fillId="5" borderId="1" xfId="0" applyFont="1" applyFill="1" applyBorder="1" applyAlignment="1">
      <alignment vertical="center" wrapText="1"/>
    </xf>
    <xf numFmtId="0" fontId="14" fillId="5" borderId="1" xfId="0" applyFont="1" applyFill="1" applyBorder="1" applyAlignment="1">
      <alignment horizontal="center" vertical="center" wrapText="1"/>
    </xf>
    <xf numFmtId="0" fontId="4" fillId="5" borderId="1" xfId="0" applyFont="1" applyFill="1" applyBorder="1" applyAlignment="1">
      <alignment horizontal="center" vertical="center"/>
    </xf>
    <xf numFmtId="165" fontId="4" fillId="5" borderId="9" xfId="0" applyNumberFormat="1" applyFont="1" applyFill="1" applyBorder="1" applyAlignment="1">
      <alignment horizontal="center" vertical="center"/>
    </xf>
    <xf numFmtId="0" fontId="14" fillId="5" borderId="11" xfId="0" applyFont="1" applyFill="1" applyBorder="1" applyAlignment="1">
      <alignment vertical="center" wrapText="1"/>
    </xf>
    <xf numFmtId="0" fontId="4" fillId="5" borderId="11" xfId="0" applyFont="1" applyFill="1" applyBorder="1" applyAlignment="1">
      <alignment horizontal="center" vertical="center"/>
    </xf>
    <xf numFmtId="165" fontId="4" fillId="5" borderId="12" xfId="0" applyNumberFormat="1" applyFont="1" applyFill="1" applyBorder="1" applyAlignment="1">
      <alignment horizontal="center" vertical="center"/>
    </xf>
    <xf numFmtId="0" fontId="4" fillId="3" borderId="8" xfId="0" applyFont="1" applyFill="1" applyBorder="1" applyAlignment="1">
      <alignment horizontal="center" vertical="center" wrapText="1"/>
    </xf>
    <xf numFmtId="0" fontId="4" fillId="3" borderId="27" xfId="0" applyFont="1" applyFill="1" applyBorder="1" applyAlignment="1">
      <alignment horizontal="center" vertical="center" wrapText="1"/>
    </xf>
    <xf numFmtId="167" fontId="4" fillId="3" borderId="9" xfId="0" applyNumberFormat="1" applyFont="1" applyFill="1" applyBorder="1" applyAlignment="1">
      <alignment horizontal="center" vertical="center" wrapText="1"/>
    </xf>
    <xf numFmtId="169" fontId="4" fillId="5" borderId="6" xfId="0" applyNumberFormat="1" applyFont="1" applyFill="1" applyBorder="1" applyAlignment="1">
      <alignment horizontal="center" vertical="center" wrapText="1"/>
    </xf>
    <xf numFmtId="0" fontId="4" fillId="5" borderId="2" xfId="0" applyFont="1" applyFill="1" applyBorder="1" applyAlignment="1">
      <alignment horizontal="center" vertical="center" wrapText="1"/>
    </xf>
    <xf numFmtId="169" fontId="4" fillId="5" borderId="8" xfId="0" applyNumberFormat="1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right" vertical="center" wrapText="1"/>
    </xf>
    <xf numFmtId="165" fontId="4" fillId="0" borderId="0" xfId="0" applyNumberFormat="1" applyFont="1" applyFill="1" applyBorder="1" applyAlignment="1">
      <alignment horizontal="center" vertical="center"/>
    </xf>
    <xf numFmtId="0" fontId="4" fillId="5" borderId="0" xfId="0" applyFont="1" applyFill="1" applyBorder="1" applyAlignment="1">
      <alignment vertical="center"/>
    </xf>
    <xf numFmtId="165" fontId="5" fillId="0" borderId="0" xfId="0" applyNumberFormat="1" applyFont="1" applyBorder="1" applyAlignment="1">
      <alignment horizontal="center" vertical="center"/>
    </xf>
    <xf numFmtId="0" fontId="4" fillId="0" borderId="0" xfId="0" applyFont="1" applyBorder="1" applyAlignment="1">
      <alignment horizontal="left" vertical="center" wrapText="1"/>
    </xf>
    <xf numFmtId="0" fontId="4" fillId="0" borderId="0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2" fontId="4" fillId="0" borderId="8" xfId="0" applyNumberFormat="1" applyFont="1" applyBorder="1" applyAlignment="1">
      <alignment horizontal="center" vertical="center"/>
    </xf>
    <xf numFmtId="2" fontId="4" fillId="5" borderId="8" xfId="0" applyNumberFormat="1" applyFont="1" applyFill="1" applyBorder="1" applyAlignment="1">
      <alignment horizontal="center" vertical="center"/>
    </xf>
    <xf numFmtId="2" fontId="4" fillId="5" borderId="10" xfId="0" applyNumberFormat="1" applyFont="1" applyFill="1" applyBorder="1" applyAlignment="1">
      <alignment horizontal="center" vertical="center"/>
    </xf>
    <xf numFmtId="0" fontId="4" fillId="5" borderId="0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167" fontId="4" fillId="0" borderId="0" xfId="0" applyNumberFormat="1" applyFont="1" applyAlignment="1">
      <alignment horizontal="center" vertical="center"/>
    </xf>
    <xf numFmtId="0" fontId="4" fillId="7" borderId="6" xfId="0" applyFont="1" applyFill="1" applyBorder="1" applyAlignment="1">
      <alignment horizontal="center" vertical="center" wrapText="1"/>
    </xf>
    <xf numFmtId="0" fontId="4" fillId="7" borderId="1" xfId="0" applyFont="1" applyFill="1" applyBorder="1" applyAlignment="1">
      <alignment vertical="center" wrapText="1"/>
    </xf>
    <xf numFmtId="0" fontId="4" fillId="7" borderId="23" xfId="0" applyFont="1" applyFill="1" applyBorder="1" applyAlignment="1">
      <alignment horizontal="center" vertical="center" wrapText="1"/>
    </xf>
    <xf numFmtId="0" fontId="4" fillId="7" borderId="27" xfId="0" applyFont="1" applyFill="1" applyBorder="1" applyAlignment="1">
      <alignment horizontal="center" vertical="center" wrapText="1"/>
    </xf>
    <xf numFmtId="167" fontId="4" fillId="7" borderId="9" xfId="0" applyNumberFormat="1" applyFont="1" applyFill="1" applyBorder="1" applyAlignment="1">
      <alignment horizontal="center" vertical="center" wrapText="1"/>
    </xf>
    <xf numFmtId="0" fontId="15" fillId="5" borderId="1" xfId="0" applyFont="1" applyFill="1" applyBorder="1" applyAlignment="1">
      <alignment horizontal="center" vertical="center" wrapText="1"/>
    </xf>
    <xf numFmtId="0" fontId="12" fillId="5" borderId="1" xfId="0" applyFont="1" applyFill="1" applyBorder="1" applyAlignment="1">
      <alignment vertical="center" wrapText="1"/>
    </xf>
    <xf numFmtId="0" fontId="12" fillId="5" borderId="1" xfId="0" applyFont="1" applyFill="1" applyBorder="1" applyAlignment="1">
      <alignment horizontal="center" vertical="center" wrapText="1"/>
    </xf>
    <xf numFmtId="2" fontId="12" fillId="5" borderId="1" xfId="0" applyNumberFormat="1" applyFont="1" applyFill="1" applyBorder="1" applyAlignment="1">
      <alignment horizontal="center" vertical="center" wrapText="1"/>
    </xf>
    <xf numFmtId="164" fontId="12" fillId="5" borderId="1" xfId="0" applyNumberFormat="1" applyFont="1" applyFill="1" applyBorder="1" applyAlignment="1">
      <alignment horizontal="center" vertical="center" wrapText="1"/>
    </xf>
    <xf numFmtId="0" fontId="1" fillId="0" borderId="0" xfId="0" applyFont="1"/>
    <xf numFmtId="0" fontId="12" fillId="3" borderId="1" xfId="0" applyFont="1" applyFill="1" applyBorder="1" applyAlignment="1">
      <alignment horizontal="center" vertical="center" wrapText="1"/>
    </xf>
    <xf numFmtId="0" fontId="12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165" fontId="1" fillId="0" borderId="1" xfId="0" applyNumberFormat="1" applyFont="1" applyBorder="1" applyAlignment="1">
      <alignment horizontal="center" vertical="center"/>
    </xf>
    <xf numFmtId="2" fontId="1" fillId="3" borderId="1" xfId="0" applyNumberFormat="1" applyFont="1" applyFill="1" applyBorder="1" applyAlignment="1">
      <alignment horizontal="center" vertical="center"/>
    </xf>
    <xf numFmtId="2" fontId="12" fillId="3" borderId="1" xfId="0" applyNumberFormat="1" applyFont="1" applyFill="1" applyBorder="1" applyAlignment="1">
      <alignment horizontal="center" vertical="center" wrapText="1"/>
    </xf>
    <xf numFmtId="0" fontId="12" fillId="0" borderId="1" xfId="0" applyFont="1" applyBorder="1" applyAlignment="1">
      <alignment vertical="center" wrapText="1"/>
    </xf>
    <xf numFmtId="0" fontId="1" fillId="0" borderId="0" xfId="0" applyFont="1" applyAlignment="1">
      <alignment horizontal="center" vertical="center" wrapText="1"/>
    </xf>
    <xf numFmtId="0" fontId="12" fillId="0" borderId="0" xfId="0" applyFont="1" applyAlignment="1">
      <alignment vertical="center" wrapText="1"/>
    </xf>
    <xf numFmtId="0" fontId="1" fillId="3" borderId="0" xfId="0" applyFont="1" applyFill="1" applyAlignment="1">
      <alignment wrapText="1"/>
    </xf>
    <xf numFmtId="0" fontId="16" fillId="5" borderId="2" xfId="0" applyFont="1" applyFill="1" applyBorder="1" applyAlignment="1">
      <alignment horizontal="center" vertical="center"/>
    </xf>
    <xf numFmtId="165" fontId="1" fillId="0" borderId="2" xfId="0" applyNumberFormat="1" applyFont="1" applyBorder="1" applyAlignment="1">
      <alignment horizontal="center" vertical="center" wrapText="1"/>
    </xf>
    <xf numFmtId="0" fontId="16" fillId="3" borderId="0" xfId="0" applyFont="1" applyFill="1" applyAlignment="1">
      <alignment horizontal="center" vertical="center"/>
    </xf>
    <xf numFmtId="165" fontId="1" fillId="0" borderId="0" xfId="0" applyNumberFormat="1" applyFont="1" applyAlignment="1">
      <alignment horizontal="center" vertical="center" wrapText="1"/>
    </xf>
    <xf numFmtId="0" fontId="12" fillId="0" borderId="1" xfId="0" applyFont="1" applyBorder="1" applyAlignment="1">
      <alignment horizontal="left" vertical="top" wrapText="1"/>
    </xf>
    <xf numFmtId="0" fontId="12" fillId="0" borderId="1" xfId="0" applyFont="1" applyBorder="1" applyAlignment="1">
      <alignment wrapText="1"/>
    </xf>
    <xf numFmtId="169" fontId="12" fillId="3" borderId="1" xfId="0" applyNumberFormat="1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2" fillId="0" borderId="2" xfId="0" applyFont="1" applyBorder="1" applyAlignment="1">
      <alignment vertical="center" wrapText="1"/>
    </xf>
    <xf numFmtId="2" fontId="1" fillId="0" borderId="1" xfId="0" applyNumberFormat="1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2" fillId="3" borderId="1" xfId="0" applyFont="1" applyFill="1" applyBorder="1" applyAlignment="1">
      <alignment horizontal="center" vertical="center"/>
    </xf>
    <xf numFmtId="0" fontId="12" fillId="3" borderId="1" xfId="0" applyFont="1" applyFill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16" fillId="3" borderId="0" xfId="0" applyFont="1" applyFill="1" applyAlignment="1">
      <alignment horizontal="center" vertical="center" wrapText="1"/>
    </xf>
    <xf numFmtId="2" fontId="16" fillId="3" borderId="0" xfId="0" applyNumberFormat="1" applyFont="1" applyFill="1" applyAlignment="1">
      <alignment vertical="center" wrapText="1"/>
    </xf>
    <xf numFmtId="164" fontId="1" fillId="0" borderId="1" xfId="0" applyNumberFormat="1" applyFont="1" applyBorder="1" applyAlignment="1">
      <alignment horizontal="center" vertical="center"/>
    </xf>
    <xf numFmtId="2" fontId="4" fillId="0" borderId="8" xfId="0" quotePrefix="1" applyNumberFormat="1" applyFont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7" fillId="0" borderId="0" xfId="0" applyFont="1"/>
    <xf numFmtId="168" fontId="4" fillId="0" borderId="11" xfId="0" applyNumberFormat="1" applyFont="1" applyFill="1" applyBorder="1" applyAlignment="1">
      <alignment horizontal="center" vertical="center" wrapText="1"/>
    </xf>
    <xf numFmtId="168" fontId="4" fillId="0" borderId="12" xfId="0" applyNumberFormat="1" applyFont="1" applyFill="1" applyBorder="1" applyAlignment="1">
      <alignment horizontal="center" vertical="center" wrapText="1"/>
    </xf>
    <xf numFmtId="168" fontId="4" fillId="0" borderId="1" xfId="0" applyNumberFormat="1" applyFont="1" applyFill="1" applyBorder="1" applyAlignment="1">
      <alignment horizontal="center" vertical="center" wrapText="1"/>
    </xf>
    <xf numFmtId="168" fontId="4" fillId="0" borderId="9" xfId="0" applyNumberFormat="1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horizontal="left" vertical="center" wrapText="1"/>
    </xf>
    <xf numFmtId="0" fontId="4" fillId="2" borderId="44" xfId="0" applyFont="1" applyFill="1" applyBorder="1" applyAlignment="1">
      <alignment horizontal="left" vertical="center" wrapText="1"/>
    </xf>
    <xf numFmtId="167" fontId="5" fillId="0" borderId="0" xfId="0" applyNumberFormat="1" applyFont="1" applyAlignment="1">
      <alignment horizontal="right" vertical="center" indent="1"/>
    </xf>
    <xf numFmtId="167" fontId="5" fillId="0" borderId="39" xfId="0" applyNumberFormat="1" applyFont="1" applyBorder="1" applyAlignment="1">
      <alignment horizontal="right" vertical="center" indent="1"/>
    </xf>
    <xf numFmtId="167" fontId="5" fillId="0" borderId="25" xfId="0" applyNumberFormat="1" applyFont="1" applyBorder="1" applyAlignment="1">
      <alignment horizontal="center" vertical="center" wrapText="1"/>
    </xf>
    <xf numFmtId="167" fontId="5" fillId="0" borderId="19" xfId="0" applyNumberFormat="1" applyFont="1" applyBorder="1" applyAlignment="1">
      <alignment horizontal="center" vertical="center" wrapText="1"/>
    </xf>
    <xf numFmtId="0" fontId="4" fillId="2" borderId="24" xfId="0" applyFont="1" applyFill="1" applyBorder="1" applyAlignment="1">
      <alignment horizontal="left" vertical="center" wrapText="1"/>
    </xf>
    <xf numFmtId="0" fontId="4" fillId="2" borderId="45" xfId="0" applyFont="1" applyFill="1" applyBorder="1" applyAlignment="1">
      <alignment horizontal="left" vertical="center" wrapText="1"/>
    </xf>
    <xf numFmtId="0" fontId="5" fillId="0" borderId="0" xfId="0" applyFont="1" applyBorder="1" applyAlignment="1">
      <alignment horizontal="right" vertical="center" wrapText="1"/>
    </xf>
    <xf numFmtId="0" fontId="5" fillId="0" borderId="39" xfId="0" applyFont="1" applyBorder="1" applyAlignment="1">
      <alignment horizontal="right" vertical="center" wrapText="1"/>
    </xf>
    <xf numFmtId="0" fontId="5" fillId="0" borderId="13" xfId="0" applyFont="1" applyBorder="1" applyAlignment="1">
      <alignment horizontal="right" vertical="center" wrapText="1"/>
    </xf>
    <xf numFmtId="165" fontId="4" fillId="0" borderId="0" xfId="0" applyNumberFormat="1" applyFont="1" applyFill="1" applyBorder="1" applyAlignment="1">
      <alignment horizontal="center" vertical="center"/>
    </xf>
    <xf numFmtId="168" fontId="4" fillId="0" borderId="15" xfId="0" applyNumberFormat="1" applyFont="1" applyFill="1" applyBorder="1" applyAlignment="1">
      <alignment horizontal="center" vertical="center" wrapText="1"/>
    </xf>
    <xf numFmtId="168" fontId="4" fillId="0" borderId="14" xfId="0" applyNumberFormat="1" applyFont="1" applyFill="1" applyBorder="1" applyAlignment="1">
      <alignment horizontal="center" vertical="center" wrapText="1"/>
    </xf>
    <xf numFmtId="0" fontId="5" fillId="0" borderId="42" xfId="0" applyFont="1" applyBorder="1" applyAlignment="1">
      <alignment horizontal="right" vertical="center" wrapText="1"/>
    </xf>
    <xf numFmtId="0" fontId="4" fillId="2" borderId="26" xfId="0" applyFont="1" applyFill="1" applyBorder="1" applyAlignment="1">
      <alignment horizontal="left" vertical="center" wrapText="1"/>
    </xf>
    <xf numFmtId="0" fontId="4" fillId="2" borderId="43" xfId="0" applyFont="1" applyFill="1" applyBorder="1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0" fontId="16" fillId="6" borderId="1" xfId="0" applyFont="1" applyFill="1" applyBorder="1" applyAlignment="1">
      <alignment horizontal="right"/>
    </xf>
    <xf numFmtId="165" fontId="16" fillId="6" borderId="1" xfId="0" applyNumberFormat="1" applyFont="1" applyFill="1" applyBorder="1" applyAlignment="1">
      <alignment horizontal="center"/>
    </xf>
    <xf numFmtId="0" fontId="16" fillId="6" borderId="1" xfId="0" applyFont="1" applyFill="1" applyBorder="1" applyAlignment="1">
      <alignment horizontal="center"/>
    </xf>
    <xf numFmtId="0" fontId="4" fillId="0" borderId="11" xfId="0" applyFont="1" applyFill="1" applyBorder="1" applyAlignment="1">
      <alignment vertical="center" wrapText="1"/>
    </xf>
    <xf numFmtId="0" fontId="4" fillId="0" borderId="24" xfId="0" applyFont="1" applyFill="1" applyBorder="1" applyAlignment="1">
      <alignment horizontal="center" vertical="center" wrapText="1"/>
    </xf>
    <xf numFmtId="0" fontId="4" fillId="0" borderId="10" xfId="0" quotePrefix="1" applyFont="1" applyBorder="1" applyAlignment="1">
      <alignment horizontal="center" vertical="center" wrapText="1"/>
    </xf>
    <xf numFmtId="0" fontId="4" fillId="0" borderId="10" xfId="0" quotePrefix="1" applyFont="1" applyFill="1" applyBorder="1" applyAlignment="1">
      <alignment horizontal="center" vertical="center" wrapText="1"/>
    </xf>
    <xf numFmtId="0" fontId="4" fillId="0" borderId="32" xfId="0" applyFont="1" applyBorder="1" applyAlignment="1">
      <alignment horizontal="center" vertical="center" wrapText="1"/>
    </xf>
    <xf numFmtId="0" fontId="4" fillId="0" borderId="33" xfId="0" applyFont="1" applyFill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12" fillId="3" borderId="1" xfId="0" quotePrefix="1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/>
    </xf>
    <xf numFmtId="0" fontId="4" fillId="0" borderId="0" xfId="0" applyFont="1" applyFill="1" applyBorder="1"/>
  </cellXfs>
  <cellStyles count="9">
    <cellStyle name="Comma 2" xfId="6" xr:uid="{67DD4B44-329D-4552-95C4-71F8356CA05D}"/>
    <cellStyle name="Currency 2" xfId="2" xr:uid="{00000000-0005-0000-0000-000000000000}"/>
    <cellStyle name="Currency 2 2" xfId="4" xr:uid="{30AB967C-FF6F-44D6-8194-F65FB981E04A}"/>
    <cellStyle name="Normal" xfId="0" builtinId="0"/>
    <cellStyle name="Normal 2" xfId="1" xr:uid="{00000000-0005-0000-0000-000002000000}"/>
    <cellStyle name="Normal 2 2" xfId="3" xr:uid="{646020EE-8DE4-4C65-8A81-A6AD8CEAA2E2}"/>
    <cellStyle name="Normal 3" xfId="7" xr:uid="{6F0366BF-60F7-46FE-9D75-BA253017DBB4}"/>
    <cellStyle name="Normal 4" xfId="8" xr:uid="{8FFA22CF-A9E5-4C54-A9B0-04492670A36D}"/>
    <cellStyle name="Percent 2" xfId="5" xr:uid="{7EC96034-D2BD-44CF-8052-58AE02B059B1}"/>
  </cellStyles>
  <dxfs count="0"/>
  <tableStyles count="0" defaultTableStyle="TableStyleMedium9" defaultPivotStyle="PivotStyleLight16"/>
  <colors>
    <mruColors>
      <color rgb="FFFFFF85"/>
      <color rgb="FFFFCC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10" Type="http://schemas.openxmlformats.org/officeDocument/2006/relationships/customXml" Target="../customXml/item4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542525</xdr:colOff>
      <xdr:row>76</xdr:row>
      <xdr:rowOff>93014</xdr:rowOff>
    </xdr:from>
    <xdr:to>
      <xdr:col>9</xdr:col>
      <xdr:colOff>339905</xdr:colOff>
      <xdr:row>81</xdr:row>
      <xdr:rowOff>17256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0CE82A3-11B1-4A55-AA57-005D6D3C7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1525" y="24402471"/>
          <a:ext cx="1685815" cy="1481371"/>
        </a:xfrm>
        <a:prstGeom prst="rect">
          <a:avLst/>
        </a:prstGeom>
      </xdr:spPr>
    </xdr:pic>
    <xdr:clientData/>
  </xdr:twoCellAnchor>
  <xdr:twoCellAnchor editAs="oneCell">
    <xdr:from>
      <xdr:col>6</xdr:col>
      <xdr:colOff>488674</xdr:colOff>
      <xdr:row>81</xdr:row>
      <xdr:rowOff>141812</xdr:rowOff>
    </xdr:from>
    <xdr:to>
      <xdr:col>9</xdr:col>
      <xdr:colOff>365224</xdr:colOff>
      <xdr:row>87</xdr:row>
      <xdr:rowOff>110751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D115E11-D9F2-4D29-9DC5-ACA14C50C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27674" y="26008399"/>
          <a:ext cx="1770700" cy="1575766"/>
        </a:xfrm>
        <a:prstGeom prst="rect">
          <a:avLst/>
        </a:prstGeom>
      </xdr:spPr>
    </xdr:pic>
    <xdr:clientData/>
  </xdr:twoCellAnchor>
  <xdr:twoCellAnchor editAs="oneCell">
    <xdr:from>
      <xdr:col>7</xdr:col>
      <xdr:colOff>2697</xdr:colOff>
      <xdr:row>164</xdr:row>
      <xdr:rowOff>37451</xdr:rowOff>
    </xdr:from>
    <xdr:to>
      <xdr:col>19</xdr:col>
      <xdr:colOff>186765</xdr:colOff>
      <xdr:row>183</xdr:row>
      <xdr:rowOff>66418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0A278FA-B082-45C1-97BA-037E32FB0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9365629" y="46259106"/>
          <a:ext cx="5312117" cy="75390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157</xdr:row>
      <xdr:rowOff>31962</xdr:rowOff>
    </xdr:from>
    <xdr:to>
      <xdr:col>10</xdr:col>
      <xdr:colOff>302480</xdr:colOff>
      <xdr:row>163</xdr:row>
      <xdr:rowOff>116415</xdr:rowOff>
    </xdr:to>
    <xdr:pic>
      <xdr:nvPicPr>
        <xdr:cNvPr id="5" name="Picture 4" descr="Interior Frameless Door With Hidden Hinge From Greeningdoors China - Buy  Invisible Door,Hidden Hinge Door,Hidden Door Product on Alibaba.com">
          <a:extLst>
            <a:ext uri="{FF2B5EF4-FFF2-40B4-BE49-F238E27FC236}">
              <a16:creationId xmlns:a16="http://schemas.microsoft.com/office/drawing/2014/main" id="{1DD82198-6B35-488F-85CD-4859250DBD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8478" y="44095440"/>
          <a:ext cx="2190915" cy="1525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611917</xdr:colOff>
      <xdr:row>157</xdr:row>
      <xdr:rowOff>0</xdr:rowOff>
    </xdr:from>
    <xdr:to>
      <xdr:col>14</xdr:col>
      <xdr:colOff>552119</xdr:colOff>
      <xdr:row>164</xdr:row>
      <xdr:rowOff>1894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AEEEAF6-7A55-4487-A968-320E427659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7142" t="6921" r="13492" b="5506"/>
        <a:stretch/>
      </xdr:blipFill>
      <xdr:spPr>
        <a:xfrm>
          <a:off x="11925960" y="45189913"/>
          <a:ext cx="1162219" cy="20778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886439-15CF-4311-BF81-A124D1371446}">
  <sheetPr>
    <tabColor rgb="FF7030A0"/>
  </sheetPr>
  <dimension ref="A1:P3478"/>
  <sheetViews>
    <sheetView showGridLines="0" tabSelected="1" zoomScale="115" zoomScaleNormal="115" workbookViewId="0">
      <selection activeCell="C2" sqref="C2"/>
    </sheetView>
  </sheetViews>
  <sheetFormatPr defaultColWidth="9.109375" defaultRowHeight="11.4" x14ac:dyDescent="0.2"/>
  <cols>
    <col min="1" max="1" width="4" style="5" customWidth="1"/>
    <col min="2" max="2" width="6" style="154" customWidth="1"/>
    <col min="3" max="3" width="59" style="5" customWidth="1"/>
    <col min="4" max="4" width="9.109375" style="10"/>
    <col min="5" max="5" width="11.88671875" style="33" customWidth="1"/>
    <col min="6" max="6" width="15.44140625" style="32" customWidth="1"/>
    <col min="7" max="16384" width="9.109375" style="5"/>
  </cols>
  <sheetData>
    <row r="1" spans="2:6" ht="28.2" customHeight="1" thickBot="1" x14ac:dyDescent="0.25">
      <c r="B1" s="220" t="s">
        <v>503</v>
      </c>
      <c r="C1" s="220"/>
      <c r="D1" s="220"/>
      <c r="E1" s="220"/>
      <c r="F1" s="220"/>
    </row>
    <row r="2" spans="2:6" ht="24.6" thickBot="1" x14ac:dyDescent="0.25">
      <c r="B2" s="49">
        <v>1</v>
      </c>
      <c r="C2" s="47" t="s">
        <v>170</v>
      </c>
      <c r="D2" s="50" t="s">
        <v>361</v>
      </c>
      <c r="E2" s="95" t="s">
        <v>266</v>
      </c>
      <c r="F2" s="44" t="s">
        <v>360</v>
      </c>
    </row>
    <row r="3" spans="2:6" ht="20.25" customHeight="1" x14ac:dyDescent="0.2">
      <c r="B3" s="51">
        <v>1.1000000000000001</v>
      </c>
      <c r="C3" s="52" t="s">
        <v>171</v>
      </c>
      <c r="D3" s="53" t="s">
        <v>0</v>
      </c>
      <c r="E3" s="91" t="s">
        <v>380</v>
      </c>
      <c r="F3" s="92"/>
    </row>
    <row r="4" spans="2:6" ht="24.75" customHeight="1" x14ac:dyDescent="0.2">
      <c r="B4" s="15">
        <v>1.2</v>
      </c>
      <c r="C4" s="6" t="s">
        <v>172</v>
      </c>
      <c r="D4" s="27" t="s">
        <v>271</v>
      </c>
      <c r="E4" s="84" t="s">
        <v>380</v>
      </c>
      <c r="F4" s="86"/>
    </row>
    <row r="5" spans="2:6" ht="24.75" customHeight="1" x14ac:dyDescent="0.2">
      <c r="B5" s="15">
        <v>1.3</v>
      </c>
      <c r="C5" s="6" t="s">
        <v>173</v>
      </c>
      <c r="D5" s="27" t="s">
        <v>271</v>
      </c>
      <c r="E5" s="93" t="s">
        <v>380</v>
      </c>
      <c r="F5" s="86"/>
    </row>
    <row r="6" spans="2:6" ht="24.75" customHeight="1" x14ac:dyDescent="0.2">
      <c r="B6" s="15">
        <v>1.4</v>
      </c>
      <c r="C6" s="6" t="s">
        <v>443</v>
      </c>
      <c r="D6" s="27" t="s">
        <v>1</v>
      </c>
      <c r="E6" s="93" t="s">
        <v>380</v>
      </c>
      <c r="F6" s="86"/>
    </row>
    <row r="7" spans="2:6" ht="24.75" customHeight="1" x14ac:dyDescent="0.2">
      <c r="B7" s="15">
        <v>1.5</v>
      </c>
      <c r="C7" s="6" t="s">
        <v>444</v>
      </c>
      <c r="D7" s="27" t="s">
        <v>1</v>
      </c>
      <c r="E7" s="87" t="s">
        <v>380</v>
      </c>
      <c r="F7" s="86"/>
    </row>
    <row r="8" spans="2:6" ht="24.75" customHeight="1" thickBot="1" x14ac:dyDescent="0.25">
      <c r="B8" s="45">
        <v>1.6</v>
      </c>
      <c r="C8" s="46" t="s">
        <v>504</v>
      </c>
      <c r="D8" s="26" t="s">
        <v>1</v>
      </c>
      <c r="E8" s="89" t="s">
        <v>380</v>
      </c>
      <c r="F8" s="94"/>
    </row>
    <row r="9" spans="2:6" ht="16.95" customHeight="1" thickBot="1" x14ac:dyDescent="0.25">
      <c r="B9" s="1"/>
      <c r="C9" s="213" t="s">
        <v>362</v>
      </c>
      <c r="D9" s="213"/>
      <c r="E9" s="213"/>
      <c r="F9" s="64">
        <f>SUM(F3:F8)</f>
        <v>0</v>
      </c>
    </row>
    <row r="10" spans="2:6" ht="16.95" customHeight="1" thickBot="1" x14ac:dyDescent="0.25">
      <c r="B10" s="1"/>
      <c r="C10" s="2"/>
      <c r="D10" s="3"/>
      <c r="E10" s="3"/>
      <c r="F10" s="30"/>
    </row>
    <row r="11" spans="2:6" s="35" customFormat="1" ht="24.6" thickBot="1" x14ac:dyDescent="0.35">
      <c r="B11" s="54">
        <v>2</v>
      </c>
      <c r="C11" s="55" t="s">
        <v>259</v>
      </c>
      <c r="D11" s="56" t="s">
        <v>361</v>
      </c>
      <c r="E11" s="95" t="s">
        <v>266</v>
      </c>
      <c r="F11" s="44" t="s">
        <v>360</v>
      </c>
    </row>
    <row r="12" spans="2:6" x14ac:dyDescent="0.2">
      <c r="B12" s="108">
        <v>2.1</v>
      </c>
      <c r="C12" s="109" t="s">
        <v>331</v>
      </c>
      <c r="D12" s="110" t="s">
        <v>0</v>
      </c>
      <c r="E12" s="107" t="s">
        <v>380</v>
      </c>
      <c r="F12" s="111"/>
    </row>
    <row r="13" spans="2:6" ht="22.8" x14ac:dyDescent="0.2">
      <c r="B13" s="15">
        <v>2.2000000000000002</v>
      </c>
      <c r="C13" s="6" t="s">
        <v>505</v>
      </c>
      <c r="D13" s="27" t="s">
        <v>271</v>
      </c>
      <c r="E13" s="87" t="s">
        <v>380</v>
      </c>
      <c r="F13" s="86"/>
    </row>
    <row r="14" spans="2:6" ht="13.2" x14ac:dyDescent="0.2">
      <c r="B14" s="101">
        <v>2.2999999999999998</v>
      </c>
      <c r="C14" s="102" t="s">
        <v>174</v>
      </c>
      <c r="D14" s="103" t="s">
        <v>271</v>
      </c>
      <c r="E14" s="104" t="s">
        <v>380</v>
      </c>
      <c r="F14" s="105"/>
    </row>
    <row r="15" spans="2:6" ht="22.8" x14ac:dyDescent="0.2">
      <c r="B15" s="101">
        <v>2.4</v>
      </c>
      <c r="C15" s="102" t="s">
        <v>175</v>
      </c>
      <c r="D15" s="103" t="s">
        <v>271</v>
      </c>
      <c r="E15" s="104" t="s">
        <v>380</v>
      </c>
      <c r="F15" s="105"/>
    </row>
    <row r="16" spans="2:6" ht="13.2" x14ac:dyDescent="0.2">
      <c r="B16" s="101">
        <v>2.5</v>
      </c>
      <c r="C16" s="102" t="s">
        <v>176</v>
      </c>
      <c r="D16" s="103" t="s">
        <v>271</v>
      </c>
      <c r="E16" s="104" t="s">
        <v>380</v>
      </c>
      <c r="F16" s="105"/>
    </row>
    <row r="17" spans="2:6" ht="13.2" x14ac:dyDescent="0.2">
      <c r="B17" s="101">
        <v>2.6</v>
      </c>
      <c r="C17" s="102" t="s">
        <v>177</v>
      </c>
      <c r="D17" s="103" t="s">
        <v>271</v>
      </c>
      <c r="E17" s="104" t="s">
        <v>380</v>
      </c>
      <c r="F17" s="105"/>
    </row>
    <row r="18" spans="2:6" x14ac:dyDescent="0.2">
      <c r="B18" s="101">
        <v>2.7</v>
      </c>
      <c r="C18" s="102" t="s">
        <v>178</v>
      </c>
      <c r="D18" s="103" t="s">
        <v>1</v>
      </c>
      <c r="E18" s="104" t="s">
        <v>380</v>
      </c>
      <c r="F18" s="105"/>
    </row>
    <row r="19" spans="2:6" ht="13.2" x14ac:dyDescent="0.2">
      <c r="B19" s="106">
        <v>2.8</v>
      </c>
      <c r="C19" s="102" t="s">
        <v>291</v>
      </c>
      <c r="D19" s="103" t="s">
        <v>271</v>
      </c>
      <c r="E19" s="104" t="s">
        <v>380</v>
      </c>
      <c r="F19" s="105"/>
    </row>
    <row r="20" spans="2:6" ht="13.2" x14ac:dyDescent="0.2">
      <c r="B20" s="15">
        <v>2.9</v>
      </c>
      <c r="C20" s="9" t="s">
        <v>332</v>
      </c>
      <c r="D20" s="27" t="s">
        <v>271</v>
      </c>
      <c r="E20" s="87" t="s">
        <v>380</v>
      </c>
      <c r="F20" s="86"/>
    </row>
    <row r="21" spans="2:6" ht="13.2" x14ac:dyDescent="0.2">
      <c r="B21" s="17" t="s">
        <v>364</v>
      </c>
      <c r="C21" s="9" t="s">
        <v>333</v>
      </c>
      <c r="D21" s="27" t="s">
        <v>271</v>
      </c>
      <c r="E21" s="87" t="s">
        <v>380</v>
      </c>
      <c r="F21" s="86"/>
    </row>
    <row r="22" spans="2:6" x14ac:dyDescent="0.2">
      <c r="B22" s="15">
        <v>2.11</v>
      </c>
      <c r="C22" s="9" t="s">
        <v>334</v>
      </c>
      <c r="D22" s="27" t="s">
        <v>0</v>
      </c>
      <c r="E22" s="87" t="s">
        <v>380</v>
      </c>
      <c r="F22" s="86"/>
    </row>
    <row r="23" spans="2:6" ht="22.8" x14ac:dyDescent="0.2">
      <c r="B23" s="15">
        <v>2.12</v>
      </c>
      <c r="C23" s="6" t="s">
        <v>335</v>
      </c>
      <c r="D23" s="27" t="s">
        <v>1</v>
      </c>
      <c r="E23" s="87" t="s">
        <v>380</v>
      </c>
      <c r="F23" s="86"/>
    </row>
    <row r="24" spans="2:6" ht="22.8" x14ac:dyDescent="0.2">
      <c r="B24" s="15">
        <v>2.13</v>
      </c>
      <c r="C24" s="9" t="s">
        <v>292</v>
      </c>
      <c r="D24" s="27" t="s">
        <v>1</v>
      </c>
      <c r="E24" s="87" t="s">
        <v>380</v>
      </c>
      <c r="F24" s="86"/>
    </row>
    <row r="25" spans="2:6" ht="13.2" x14ac:dyDescent="0.2">
      <c r="B25" s="101">
        <v>2.14</v>
      </c>
      <c r="C25" s="102" t="s">
        <v>336</v>
      </c>
      <c r="D25" s="103" t="s">
        <v>271</v>
      </c>
      <c r="E25" s="104" t="s">
        <v>380</v>
      </c>
      <c r="F25" s="105"/>
    </row>
    <row r="26" spans="2:6" ht="13.2" x14ac:dyDescent="0.2">
      <c r="B26" s="101">
        <v>2.15</v>
      </c>
      <c r="C26" s="102" t="s">
        <v>337</v>
      </c>
      <c r="D26" s="103" t="s">
        <v>271</v>
      </c>
      <c r="E26" s="104" t="s">
        <v>380</v>
      </c>
      <c r="F26" s="105"/>
    </row>
    <row r="27" spans="2:6" ht="22.8" x14ac:dyDescent="0.2">
      <c r="B27" s="101">
        <v>2.16</v>
      </c>
      <c r="C27" s="102" t="s">
        <v>338</v>
      </c>
      <c r="D27" s="103" t="s">
        <v>271</v>
      </c>
      <c r="E27" s="104" t="s">
        <v>380</v>
      </c>
      <c r="F27" s="105"/>
    </row>
    <row r="28" spans="2:6" ht="13.2" x14ac:dyDescent="0.2">
      <c r="B28" s="101">
        <v>2.17</v>
      </c>
      <c r="C28" s="102" t="s">
        <v>339</v>
      </c>
      <c r="D28" s="103" t="s">
        <v>271</v>
      </c>
      <c r="E28" s="104" t="s">
        <v>380</v>
      </c>
      <c r="F28" s="105"/>
    </row>
    <row r="29" spans="2:6" ht="22.8" x14ac:dyDescent="0.2">
      <c r="B29" s="101">
        <v>2.1800000000000002</v>
      </c>
      <c r="C29" s="9" t="s">
        <v>363</v>
      </c>
      <c r="D29" s="27" t="s">
        <v>271</v>
      </c>
      <c r="E29" s="87" t="s">
        <v>380</v>
      </c>
      <c r="F29" s="86"/>
    </row>
    <row r="30" spans="2:6" ht="13.2" x14ac:dyDescent="0.2">
      <c r="B30" s="101">
        <v>2.19</v>
      </c>
      <c r="C30" s="9" t="s">
        <v>279</v>
      </c>
      <c r="D30" s="27" t="s">
        <v>271</v>
      </c>
      <c r="E30" s="87" t="s">
        <v>380</v>
      </c>
      <c r="F30" s="86"/>
    </row>
    <row r="31" spans="2:6" ht="13.2" x14ac:dyDescent="0.2">
      <c r="B31" s="106" t="s">
        <v>507</v>
      </c>
      <c r="C31" s="9" t="s">
        <v>280</v>
      </c>
      <c r="D31" s="27" t="s">
        <v>271</v>
      </c>
      <c r="E31" s="87" t="s">
        <v>380</v>
      </c>
      <c r="F31" s="86"/>
    </row>
    <row r="32" spans="2:6" ht="22.8" x14ac:dyDescent="0.2">
      <c r="B32" s="101">
        <v>2.21</v>
      </c>
      <c r="C32" s="102" t="s">
        <v>179</v>
      </c>
      <c r="D32" s="103" t="s">
        <v>0</v>
      </c>
      <c r="E32" s="104" t="s">
        <v>380</v>
      </c>
      <c r="F32" s="105"/>
    </row>
    <row r="33" spans="2:15" ht="23.4" thickBot="1" x14ac:dyDescent="0.25">
      <c r="B33" s="97">
        <v>2.2200000000000002</v>
      </c>
      <c r="C33" s="224" t="s">
        <v>506</v>
      </c>
      <c r="D33" s="27" t="s">
        <v>271</v>
      </c>
      <c r="E33" s="89" t="s">
        <v>380</v>
      </c>
      <c r="F33" s="94"/>
    </row>
    <row r="34" spans="2:15" ht="16.95" customHeight="1" thickBot="1" x14ac:dyDescent="0.25">
      <c r="B34" s="1"/>
      <c r="C34" s="213" t="s">
        <v>362</v>
      </c>
      <c r="D34" s="213"/>
      <c r="E34" s="213"/>
      <c r="F34" s="64">
        <f>SUM(F12:F33)</f>
        <v>0</v>
      </c>
    </row>
    <row r="35" spans="2:15" ht="16.95" customHeight="1" thickBot="1" x14ac:dyDescent="0.25">
      <c r="B35" s="1"/>
      <c r="C35" s="2"/>
      <c r="D35" s="58"/>
      <c r="E35" s="59"/>
      <c r="F35" s="60"/>
      <c r="G35" s="59"/>
    </row>
    <row r="36" spans="2:15" s="36" customFormat="1" ht="24.6" thickBot="1" x14ac:dyDescent="0.3">
      <c r="B36" s="43">
        <v>3</v>
      </c>
      <c r="C36" s="13" t="s">
        <v>2</v>
      </c>
      <c r="D36" s="25" t="s">
        <v>361</v>
      </c>
      <c r="E36" s="95" t="s">
        <v>266</v>
      </c>
      <c r="F36" s="44" t="s">
        <v>360</v>
      </c>
      <c r="M36" s="61"/>
      <c r="N36" s="62"/>
      <c r="O36" s="63"/>
    </row>
    <row r="37" spans="2:15" ht="45.6" x14ac:dyDescent="0.2">
      <c r="B37" s="101">
        <v>3.1</v>
      </c>
      <c r="C37" s="102" t="s">
        <v>180</v>
      </c>
      <c r="D37" s="103" t="s">
        <v>271</v>
      </c>
      <c r="E37" s="107" t="s">
        <v>273</v>
      </c>
      <c r="F37" s="105"/>
    </row>
    <row r="38" spans="2:15" ht="45.6" x14ac:dyDescent="0.2">
      <c r="B38" s="101">
        <v>3.2</v>
      </c>
      <c r="C38" s="102" t="s">
        <v>181</v>
      </c>
      <c r="D38" s="103" t="s">
        <v>271</v>
      </c>
      <c r="E38" s="107" t="s">
        <v>273</v>
      </c>
      <c r="F38" s="105"/>
    </row>
    <row r="39" spans="2:15" ht="45.6" x14ac:dyDescent="0.2">
      <c r="B39" s="108">
        <v>3.3</v>
      </c>
      <c r="C39" s="102" t="s">
        <v>182</v>
      </c>
      <c r="D39" s="103" t="s">
        <v>271</v>
      </c>
      <c r="E39" s="107" t="s">
        <v>273</v>
      </c>
      <c r="F39" s="105"/>
    </row>
    <row r="40" spans="2:15" ht="57" x14ac:dyDescent="0.2">
      <c r="B40" s="101">
        <v>3.4</v>
      </c>
      <c r="C40" s="102" t="s">
        <v>183</v>
      </c>
      <c r="D40" s="103" t="s">
        <v>271</v>
      </c>
      <c r="E40" s="107" t="s">
        <v>273</v>
      </c>
      <c r="F40" s="105"/>
    </row>
    <row r="41" spans="2:15" ht="57" x14ac:dyDescent="0.2">
      <c r="B41" s="15">
        <v>3.5</v>
      </c>
      <c r="C41" s="6" t="s">
        <v>184</v>
      </c>
      <c r="D41" s="27" t="s">
        <v>271</v>
      </c>
      <c r="E41" s="84" t="s">
        <v>273</v>
      </c>
      <c r="F41" s="86"/>
    </row>
    <row r="42" spans="2:15" ht="57" x14ac:dyDescent="0.2">
      <c r="B42" s="14">
        <v>3.6</v>
      </c>
      <c r="C42" s="6" t="s">
        <v>185</v>
      </c>
      <c r="D42" s="27" t="s">
        <v>271</v>
      </c>
      <c r="E42" s="84" t="s">
        <v>273</v>
      </c>
      <c r="F42" s="86"/>
    </row>
    <row r="43" spans="2:15" ht="68.400000000000006" x14ac:dyDescent="0.2">
      <c r="B43" s="101">
        <v>3.7</v>
      </c>
      <c r="C43" s="102" t="s">
        <v>186</v>
      </c>
      <c r="D43" s="103" t="s">
        <v>271</v>
      </c>
      <c r="E43" s="107" t="s">
        <v>273</v>
      </c>
      <c r="F43" s="105"/>
    </row>
    <row r="44" spans="2:15" ht="45.6" x14ac:dyDescent="0.2">
      <c r="B44" s="15">
        <v>3.8</v>
      </c>
      <c r="C44" s="6" t="s">
        <v>187</v>
      </c>
      <c r="D44" s="27" t="s">
        <v>271</v>
      </c>
      <c r="E44" s="84" t="s">
        <v>273</v>
      </c>
      <c r="F44" s="86"/>
    </row>
    <row r="45" spans="2:15" ht="68.400000000000006" x14ac:dyDescent="0.2">
      <c r="B45" s="17">
        <v>3.9</v>
      </c>
      <c r="C45" s="6" t="s">
        <v>188</v>
      </c>
      <c r="D45" s="27" t="s">
        <v>271</v>
      </c>
      <c r="E45" s="84" t="s">
        <v>273</v>
      </c>
      <c r="F45" s="86"/>
    </row>
    <row r="46" spans="2:15" ht="34.200000000000003" x14ac:dyDescent="0.2">
      <c r="B46" s="17" t="s">
        <v>365</v>
      </c>
      <c r="C46" s="6" t="s">
        <v>189</v>
      </c>
      <c r="D46" s="27" t="s">
        <v>271</v>
      </c>
      <c r="E46" s="84" t="s">
        <v>273</v>
      </c>
      <c r="F46" s="86"/>
    </row>
    <row r="47" spans="2:15" ht="22.8" x14ac:dyDescent="0.2">
      <c r="B47" s="17">
        <v>3.11</v>
      </c>
      <c r="C47" s="9" t="s">
        <v>190</v>
      </c>
      <c r="D47" s="27" t="s">
        <v>271</v>
      </c>
      <c r="E47" s="84" t="s">
        <v>273</v>
      </c>
      <c r="F47" s="86"/>
    </row>
    <row r="48" spans="2:15" ht="22.8" x14ac:dyDescent="0.2">
      <c r="B48" s="17">
        <v>3.12</v>
      </c>
      <c r="C48" s="9" t="s">
        <v>191</v>
      </c>
      <c r="D48" s="27" t="s">
        <v>271</v>
      </c>
      <c r="E48" s="84" t="s">
        <v>273</v>
      </c>
      <c r="F48" s="86"/>
    </row>
    <row r="49" spans="2:6" ht="13.2" x14ac:dyDescent="0.2">
      <c r="B49" s="17">
        <v>3.13</v>
      </c>
      <c r="C49" s="9" t="s">
        <v>192</v>
      </c>
      <c r="D49" s="27" t="s">
        <v>271</v>
      </c>
      <c r="E49" s="84" t="s">
        <v>274</v>
      </c>
      <c r="F49" s="86"/>
    </row>
    <row r="50" spans="2:6" ht="33" customHeight="1" x14ac:dyDescent="0.2">
      <c r="B50" s="17">
        <v>3.14</v>
      </c>
      <c r="C50" s="9" t="s">
        <v>281</v>
      </c>
      <c r="D50" s="27" t="s">
        <v>271</v>
      </c>
      <c r="E50" s="84" t="s">
        <v>380</v>
      </c>
      <c r="F50" s="86"/>
    </row>
    <row r="51" spans="2:6" ht="33" customHeight="1" x14ac:dyDescent="0.2">
      <c r="B51" s="17">
        <v>3.15</v>
      </c>
      <c r="C51" s="9" t="s">
        <v>282</v>
      </c>
      <c r="D51" s="27" t="s">
        <v>271</v>
      </c>
      <c r="E51" s="84" t="s">
        <v>380</v>
      </c>
      <c r="F51" s="86"/>
    </row>
    <row r="52" spans="2:6" ht="33" customHeight="1" x14ac:dyDescent="0.2">
      <c r="B52" s="17">
        <v>3.16</v>
      </c>
      <c r="C52" s="9" t="s">
        <v>283</v>
      </c>
      <c r="D52" s="27" t="s">
        <v>0</v>
      </c>
      <c r="E52" s="84" t="s">
        <v>380</v>
      </c>
      <c r="F52" s="86"/>
    </row>
    <row r="53" spans="2:6" ht="34.200000000000003" x14ac:dyDescent="0.2">
      <c r="B53" s="17" t="s">
        <v>366</v>
      </c>
      <c r="C53" s="6" t="s">
        <v>193</v>
      </c>
      <c r="D53" s="27" t="s">
        <v>271</v>
      </c>
      <c r="E53" s="84" t="s">
        <v>380</v>
      </c>
      <c r="F53" s="86"/>
    </row>
    <row r="54" spans="2:6" ht="34.200000000000003" x14ac:dyDescent="0.2">
      <c r="B54" s="17">
        <v>3.18</v>
      </c>
      <c r="C54" s="6" t="s">
        <v>194</v>
      </c>
      <c r="D54" s="27" t="s">
        <v>271</v>
      </c>
      <c r="E54" s="84" t="s">
        <v>380</v>
      </c>
      <c r="F54" s="86"/>
    </row>
    <row r="55" spans="2:6" ht="13.2" x14ac:dyDescent="0.2">
      <c r="B55" s="106">
        <v>3.19</v>
      </c>
      <c r="C55" s="102" t="s">
        <v>195</v>
      </c>
      <c r="D55" s="103" t="s">
        <v>271</v>
      </c>
      <c r="E55" s="107" t="s">
        <v>275</v>
      </c>
      <c r="F55" s="105"/>
    </row>
    <row r="56" spans="2:6" ht="13.2" x14ac:dyDescent="0.2">
      <c r="B56" s="106" t="s">
        <v>367</v>
      </c>
      <c r="C56" s="102" t="s">
        <v>196</v>
      </c>
      <c r="D56" s="103" t="s">
        <v>271</v>
      </c>
      <c r="E56" s="107" t="s">
        <v>275</v>
      </c>
      <c r="F56" s="105"/>
    </row>
    <row r="57" spans="2:6" ht="22.8" x14ac:dyDescent="0.2">
      <c r="B57" s="106">
        <v>3.21</v>
      </c>
      <c r="C57" s="102" t="s">
        <v>197</v>
      </c>
      <c r="D57" s="103" t="s">
        <v>271</v>
      </c>
      <c r="E57" s="107" t="s">
        <v>276</v>
      </c>
      <c r="F57" s="105"/>
    </row>
    <row r="58" spans="2:6" ht="13.2" x14ac:dyDescent="0.2">
      <c r="B58" s="17">
        <v>3.22</v>
      </c>
      <c r="C58" s="9" t="s">
        <v>290</v>
      </c>
      <c r="D58" s="27" t="s">
        <v>271</v>
      </c>
      <c r="E58" s="84" t="s">
        <v>380</v>
      </c>
      <c r="F58" s="86"/>
    </row>
    <row r="59" spans="2:6" ht="13.2" x14ac:dyDescent="0.2">
      <c r="B59" s="17">
        <v>3.23</v>
      </c>
      <c r="C59" s="9" t="s">
        <v>508</v>
      </c>
      <c r="D59" s="27" t="s">
        <v>271</v>
      </c>
      <c r="E59" s="84" t="s">
        <v>380</v>
      </c>
      <c r="F59" s="86"/>
    </row>
    <row r="60" spans="2:6" ht="22.8" x14ac:dyDescent="0.2">
      <c r="B60" s="17">
        <v>3.24</v>
      </c>
      <c r="C60" s="9" t="s">
        <v>267</v>
      </c>
      <c r="D60" s="27" t="s">
        <v>271</v>
      </c>
      <c r="E60" s="84" t="s">
        <v>380</v>
      </c>
      <c r="F60" s="86"/>
    </row>
    <row r="61" spans="2:6" ht="18.75" customHeight="1" x14ac:dyDescent="0.2">
      <c r="B61" s="17">
        <v>3.25</v>
      </c>
      <c r="C61" s="38" t="s">
        <v>407</v>
      </c>
      <c r="D61" s="39" t="s">
        <v>60</v>
      </c>
      <c r="E61" s="96"/>
      <c r="F61" s="86"/>
    </row>
    <row r="62" spans="2:6" ht="23.4" thickBot="1" x14ac:dyDescent="0.25">
      <c r="B62" s="226">
        <v>3.26</v>
      </c>
      <c r="C62" s="20" t="s">
        <v>198</v>
      </c>
      <c r="D62" s="26" t="s">
        <v>271</v>
      </c>
      <c r="E62" s="97" t="s">
        <v>277</v>
      </c>
      <c r="F62" s="94"/>
    </row>
    <row r="63" spans="2:6" ht="16.95" customHeight="1" thickBot="1" x14ac:dyDescent="0.25">
      <c r="B63" s="1"/>
      <c r="C63" s="213" t="s">
        <v>362</v>
      </c>
      <c r="D63" s="213"/>
      <c r="E63" s="217"/>
      <c r="F63" s="64">
        <f>SUM(F37:F62)</f>
        <v>0</v>
      </c>
    </row>
    <row r="64" spans="2:6" ht="16.95" customHeight="1" thickBot="1" x14ac:dyDescent="0.25">
      <c r="B64" s="1"/>
      <c r="C64" s="58"/>
      <c r="D64" s="65"/>
      <c r="E64" s="61"/>
      <c r="F64" s="66"/>
    </row>
    <row r="65" spans="2:6" s="36" customFormat="1" ht="24.6" thickBot="1" x14ac:dyDescent="0.3">
      <c r="B65" s="43">
        <v>4</v>
      </c>
      <c r="C65" s="13" t="s">
        <v>4</v>
      </c>
      <c r="D65" s="25" t="s">
        <v>361</v>
      </c>
      <c r="E65" s="95" t="s">
        <v>266</v>
      </c>
      <c r="F65" s="44" t="s">
        <v>360</v>
      </c>
    </row>
    <row r="66" spans="2:6" ht="22.8" x14ac:dyDescent="0.2">
      <c r="B66" s="108">
        <v>4.0999999999999996</v>
      </c>
      <c r="C66" s="109" t="s">
        <v>340</v>
      </c>
      <c r="D66" s="110" t="s">
        <v>271</v>
      </c>
      <c r="E66" s="107" t="s">
        <v>273</v>
      </c>
      <c r="F66" s="111"/>
    </row>
    <row r="67" spans="2:6" ht="22.8" x14ac:dyDescent="0.2">
      <c r="B67" s="101">
        <v>4.2</v>
      </c>
      <c r="C67" s="102" t="s">
        <v>199</v>
      </c>
      <c r="D67" s="103" t="s">
        <v>271</v>
      </c>
      <c r="E67" s="107" t="s">
        <v>273</v>
      </c>
      <c r="F67" s="105"/>
    </row>
    <row r="68" spans="2:6" ht="22.8" x14ac:dyDescent="0.2">
      <c r="B68" s="14">
        <v>4.3</v>
      </c>
      <c r="C68" s="9" t="s">
        <v>200</v>
      </c>
      <c r="D68" s="27" t="s">
        <v>271</v>
      </c>
      <c r="E68" s="84" t="s">
        <v>273</v>
      </c>
      <c r="F68" s="86"/>
    </row>
    <row r="69" spans="2:6" ht="34.200000000000003" x14ac:dyDescent="0.2">
      <c r="B69" s="15">
        <v>4.4000000000000004</v>
      </c>
      <c r="C69" s="9" t="s">
        <v>286</v>
      </c>
      <c r="D69" s="27" t="s">
        <v>1</v>
      </c>
      <c r="E69" s="84" t="s">
        <v>380</v>
      </c>
      <c r="F69" s="86"/>
    </row>
    <row r="70" spans="2:6" ht="22.8" x14ac:dyDescent="0.2">
      <c r="B70" s="156">
        <v>4.5</v>
      </c>
      <c r="C70" s="157" t="s">
        <v>201</v>
      </c>
      <c r="D70" s="158" t="s">
        <v>271</v>
      </c>
      <c r="E70" s="159" t="s">
        <v>273</v>
      </c>
      <c r="F70" s="160"/>
    </row>
    <row r="71" spans="2:6" ht="34.200000000000003" x14ac:dyDescent="0.2">
      <c r="B71" s="15">
        <v>4.5999999999999996</v>
      </c>
      <c r="C71" s="9" t="s">
        <v>284</v>
      </c>
      <c r="D71" s="27" t="s">
        <v>1</v>
      </c>
      <c r="E71" s="84" t="s">
        <v>380</v>
      </c>
      <c r="F71" s="86"/>
    </row>
    <row r="72" spans="2:6" ht="34.200000000000003" x14ac:dyDescent="0.2">
      <c r="B72" s="14">
        <v>4.7</v>
      </c>
      <c r="C72" s="9" t="s">
        <v>285</v>
      </c>
      <c r="D72" s="27" t="s">
        <v>1</v>
      </c>
      <c r="E72" s="84" t="s">
        <v>380</v>
      </c>
      <c r="F72" s="86"/>
    </row>
    <row r="73" spans="2:6" x14ac:dyDescent="0.2">
      <c r="B73" s="40">
        <v>4.8</v>
      </c>
      <c r="C73" s="38" t="s">
        <v>412</v>
      </c>
      <c r="D73" s="39" t="s">
        <v>60</v>
      </c>
      <c r="E73" s="93"/>
      <c r="F73" s="86"/>
    </row>
    <row r="74" spans="2:6" ht="46.2" thickBot="1" x14ac:dyDescent="0.25">
      <c r="B74" s="112">
        <v>4.9000000000000004</v>
      </c>
      <c r="C74" s="113" t="s">
        <v>202</v>
      </c>
      <c r="D74" s="114" t="s">
        <v>271</v>
      </c>
      <c r="E74" s="101" t="s">
        <v>273</v>
      </c>
      <c r="F74" s="116"/>
    </row>
    <row r="75" spans="2:6" ht="34.799999999999997" thickBot="1" x14ac:dyDescent="0.25">
      <c r="B75" s="227" t="s">
        <v>510</v>
      </c>
      <c r="C75" s="224" t="s">
        <v>509</v>
      </c>
      <c r="D75" s="225" t="s">
        <v>0</v>
      </c>
      <c r="E75" s="98" t="s">
        <v>380</v>
      </c>
      <c r="F75" s="99"/>
    </row>
    <row r="76" spans="2:6" ht="16.95" customHeight="1" thickBot="1" x14ac:dyDescent="0.25">
      <c r="B76" s="1"/>
      <c r="C76" s="213" t="s">
        <v>362</v>
      </c>
      <c r="D76" s="213"/>
      <c r="E76" s="213"/>
      <c r="F76" s="64">
        <f>SUM(F66:F75)</f>
        <v>0</v>
      </c>
    </row>
    <row r="77" spans="2:6" ht="16.95" customHeight="1" thickBot="1" x14ac:dyDescent="0.25">
      <c r="B77" s="1"/>
      <c r="C77" s="2"/>
      <c r="D77" s="3"/>
      <c r="E77" s="61"/>
      <c r="F77" s="62"/>
    </row>
    <row r="78" spans="2:6" s="36" customFormat="1" ht="24.6" thickBot="1" x14ac:dyDescent="0.3">
      <c r="B78" s="43">
        <v>5</v>
      </c>
      <c r="C78" s="13" t="s">
        <v>5</v>
      </c>
      <c r="D78" s="25" t="s">
        <v>361</v>
      </c>
      <c r="E78" s="95" t="s">
        <v>266</v>
      </c>
      <c r="F78" s="44" t="s">
        <v>360</v>
      </c>
    </row>
    <row r="79" spans="2:6" ht="36" customHeight="1" x14ac:dyDescent="0.2">
      <c r="B79" s="14">
        <v>5.0999999999999996</v>
      </c>
      <c r="C79" s="8" t="s">
        <v>203</v>
      </c>
      <c r="D79" s="28" t="s">
        <v>271</v>
      </c>
      <c r="E79" s="84" t="s">
        <v>380</v>
      </c>
      <c r="F79" s="85"/>
    </row>
    <row r="80" spans="2:6" ht="22.8" x14ac:dyDescent="0.2">
      <c r="B80" s="15">
        <v>5.2</v>
      </c>
      <c r="C80" s="6" t="s">
        <v>204</v>
      </c>
      <c r="D80" s="27" t="s">
        <v>0</v>
      </c>
      <c r="E80" s="84" t="s">
        <v>380</v>
      </c>
      <c r="F80" s="86"/>
    </row>
    <row r="81" spans="2:11" ht="22.8" x14ac:dyDescent="0.25">
      <c r="B81" s="14">
        <v>5.3</v>
      </c>
      <c r="C81" s="6" t="s">
        <v>342</v>
      </c>
      <c r="D81" s="27" t="s">
        <v>271</v>
      </c>
      <c r="E81" s="84" t="s">
        <v>380</v>
      </c>
      <c r="F81" s="86"/>
      <c r="K81" s="36" t="s">
        <v>408</v>
      </c>
    </row>
    <row r="82" spans="2:11" ht="18.75" customHeight="1" x14ac:dyDescent="0.2">
      <c r="B82" s="15">
        <v>5.4</v>
      </c>
      <c r="C82" s="6" t="s">
        <v>205</v>
      </c>
      <c r="D82" s="27" t="s">
        <v>0</v>
      </c>
      <c r="E82" s="84" t="s">
        <v>380</v>
      </c>
      <c r="F82" s="86"/>
    </row>
    <row r="83" spans="2:11" ht="22.8" x14ac:dyDescent="0.2">
      <c r="B83" s="14">
        <v>5.5</v>
      </c>
      <c r="C83" s="6" t="s">
        <v>262</v>
      </c>
      <c r="D83" s="27" t="s">
        <v>271</v>
      </c>
      <c r="E83" s="84" t="s">
        <v>380</v>
      </c>
      <c r="F83" s="86"/>
    </row>
    <row r="84" spans="2:11" ht="14.25" customHeight="1" x14ac:dyDescent="0.2">
      <c r="B84" s="15">
        <v>5.6</v>
      </c>
      <c r="C84" s="6" t="s">
        <v>206</v>
      </c>
      <c r="D84" s="27" t="s">
        <v>0</v>
      </c>
      <c r="E84" s="84" t="s">
        <v>380</v>
      </c>
      <c r="F84" s="86"/>
    </row>
    <row r="85" spans="2:11" ht="13.2" x14ac:dyDescent="0.2">
      <c r="B85" s="14">
        <v>5.7</v>
      </c>
      <c r="C85" s="6" t="s">
        <v>357</v>
      </c>
      <c r="D85" s="27" t="s">
        <v>271</v>
      </c>
      <c r="E85" s="84" t="s">
        <v>380</v>
      </c>
      <c r="F85" s="86"/>
    </row>
    <row r="86" spans="2:11" ht="22.8" x14ac:dyDescent="0.2">
      <c r="B86" s="15">
        <v>5.8</v>
      </c>
      <c r="C86" s="6" t="s">
        <v>358</v>
      </c>
      <c r="D86" s="27" t="s">
        <v>271</v>
      </c>
      <c r="E86" s="84" t="s">
        <v>380</v>
      </c>
      <c r="F86" s="86"/>
    </row>
    <row r="87" spans="2:11" ht="34.200000000000003" x14ac:dyDescent="0.25">
      <c r="B87" s="17" t="s">
        <v>368</v>
      </c>
      <c r="C87" s="6" t="s">
        <v>359</v>
      </c>
      <c r="D87" s="27"/>
      <c r="E87" s="84" t="s">
        <v>380</v>
      </c>
      <c r="F87" s="86"/>
      <c r="K87" s="36" t="s">
        <v>409</v>
      </c>
    </row>
    <row r="88" spans="2:11" ht="13.2" x14ac:dyDescent="0.2">
      <c r="B88" s="101">
        <v>5.1100000000000003</v>
      </c>
      <c r="C88" s="102" t="s">
        <v>343</v>
      </c>
      <c r="D88" s="103" t="s">
        <v>271</v>
      </c>
      <c r="E88" s="107" t="s">
        <v>380</v>
      </c>
      <c r="F88" s="105"/>
    </row>
    <row r="89" spans="2:11" ht="13.2" x14ac:dyDescent="0.2">
      <c r="B89" s="101">
        <v>5.12</v>
      </c>
      <c r="C89" s="102" t="s">
        <v>344</v>
      </c>
      <c r="D89" s="103" t="s">
        <v>271</v>
      </c>
      <c r="E89" s="107" t="s">
        <v>380</v>
      </c>
      <c r="F89" s="105"/>
    </row>
    <row r="90" spans="2:11" ht="13.2" x14ac:dyDescent="0.2">
      <c r="B90" s="101">
        <v>5.13</v>
      </c>
      <c r="C90" s="102" t="s">
        <v>345</v>
      </c>
      <c r="D90" s="103" t="s">
        <v>271</v>
      </c>
      <c r="E90" s="107" t="s">
        <v>380</v>
      </c>
      <c r="F90" s="105"/>
    </row>
    <row r="91" spans="2:11" ht="24.75" customHeight="1" x14ac:dyDescent="0.2">
      <c r="B91" s="101">
        <v>5.14</v>
      </c>
      <c r="C91" s="102" t="s">
        <v>346</v>
      </c>
      <c r="D91" s="103" t="s">
        <v>271</v>
      </c>
      <c r="E91" s="107" t="s">
        <v>380</v>
      </c>
      <c r="F91" s="105"/>
    </row>
    <row r="92" spans="2:11" ht="24.75" customHeight="1" x14ac:dyDescent="0.2">
      <c r="B92" s="101">
        <v>5.15</v>
      </c>
      <c r="C92" s="102" t="s">
        <v>347</v>
      </c>
      <c r="D92" s="103" t="s">
        <v>271</v>
      </c>
      <c r="E92" s="107" t="s">
        <v>380</v>
      </c>
      <c r="F92" s="105"/>
    </row>
    <row r="93" spans="2:11" ht="24.75" customHeight="1" x14ac:dyDescent="0.2">
      <c r="B93" s="101">
        <v>5.16</v>
      </c>
      <c r="C93" s="102" t="s">
        <v>348</v>
      </c>
      <c r="D93" s="103" t="s">
        <v>271</v>
      </c>
      <c r="E93" s="107" t="s">
        <v>380</v>
      </c>
      <c r="F93" s="105"/>
    </row>
    <row r="94" spans="2:11" ht="24.75" customHeight="1" x14ac:dyDescent="0.2">
      <c r="B94" s="101">
        <v>5.17</v>
      </c>
      <c r="C94" s="102" t="s">
        <v>349</v>
      </c>
      <c r="D94" s="103" t="s">
        <v>271</v>
      </c>
      <c r="E94" s="107" t="s">
        <v>380</v>
      </c>
      <c r="F94" s="105"/>
    </row>
    <row r="95" spans="2:11" ht="24.75" customHeight="1" x14ac:dyDescent="0.2">
      <c r="B95" s="101">
        <v>5.18</v>
      </c>
      <c r="C95" s="102" t="s">
        <v>350</v>
      </c>
      <c r="D95" s="103" t="s">
        <v>271</v>
      </c>
      <c r="E95" s="107" t="s">
        <v>380</v>
      </c>
      <c r="F95" s="105"/>
    </row>
    <row r="96" spans="2:11" ht="24.75" customHeight="1" x14ac:dyDescent="0.2">
      <c r="B96" s="106">
        <v>5.19</v>
      </c>
      <c r="C96" s="102" t="s">
        <v>351</v>
      </c>
      <c r="D96" s="103" t="s">
        <v>271</v>
      </c>
      <c r="E96" s="107" t="s">
        <v>380</v>
      </c>
      <c r="F96" s="105"/>
    </row>
    <row r="97" spans="2:6" ht="21.75" customHeight="1" x14ac:dyDescent="0.2">
      <c r="B97" s="15" t="s">
        <v>369</v>
      </c>
      <c r="C97" s="9" t="s">
        <v>207</v>
      </c>
      <c r="D97" s="27" t="s">
        <v>271</v>
      </c>
      <c r="E97" s="84" t="s">
        <v>380</v>
      </c>
      <c r="F97" s="86"/>
    </row>
    <row r="98" spans="2:6" ht="17.25" customHeight="1" x14ac:dyDescent="0.2">
      <c r="B98" s="15">
        <v>5.21</v>
      </c>
      <c r="C98" s="9" t="s">
        <v>208</v>
      </c>
      <c r="D98" s="27" t="s">
        <v>271</v>
      </c>
      <c r="E98" s="84" t="s">
        <v>380</v>
      </c>
      <c r="F98" s="86"/>
    </row>
    <row r="99" spans="2:6" ht="17.25" customHeight="1" x14ac:dyDescent="0.2">
      <c r="B99" s="15">
        <v>5.22</v>
      </c>
      <c r="C99" s="9" t="s">
        <v>293</v>
      </c>
      <c r="D99" s="27" t="s">
        <v>271</v>
      </c>
      <c r="E99" s="84" t="s">
        <v>380</v>
      </c>
      <c r="F99" s="86"/>
    </row>
    <row r="100" spans="2:6" ht="17.25" customHeight="1" x14ac:dyDescent="0.2">
      <c r="B100" s="15">
        <v>5.23</v>
      </c>
      <c r="C100" s="9" t="s">
        <v>294</v>
      </c>
      <c r="D100" s="27" t="s">
        <v>271</v>
      </c>
      <c r="E100" s="84" t="s">
        <v>380</v>
      </c>
      <c r="F100" s="86"/>
    </row>
    <row r="101" spans="2:6" ht="17.25" customHeight="1" x14ac:dyDescent="0.2">
      <c r="B101" s="15">
        <v>5.24</v>
      </c>
      <c r="C101" s="9" t="s">
        <v>295</v>
      </c>
      <c r="D101" s="27" t="s">
        <v>271</v>
      </c>
      <c r="E101" s="84" t="s">
        <v>380</v>
      </c>
      <c r="F101" s="86"/>
    </row>
    <row r="102" spans="2:6" ht="17.25" customHeight="1" x14ac:dyDescent="0.2">
      <c r="B102" s="15">
        <v>5.25</v>
      </c>
      <c r="C102" s="9" t="s">
        <v>296</v>
      </c>
      <c r="D102" s="27" t="s">
        <v>271</v>
      </c>
      <c r="E102" s="84" t="s">
        <v>380</v>
      </c>
      <c r="F102" s="86"/>
    </row>
    <row r="103" spans="2:6" ht="22.8" x14ac:dyDescent="0.2">
      <c r="B103" s="15">
        <v>5.26</v>
      </c>
      <c r="C103" s="9" t="s">
        <v>341</v>
      </c>
      <c r="D103" s="27" t="s">
        <v>271</v>
      </c>
      <c r="E103" s="84" t="s">
        <v>380</v>
      </c>
      <c r="F103" s="86"/>
    </row>
    <row r="104" spans="2:6" ht="22.5" customHeight="1" x14ac:dyDescent="0.2">
      <c r="B104" s="15">
        <v>5.27</v>
      </c>
      <c r="C104" s="9" t="s">
        <v>287</v>
      </c>
      <c r="D104" s="27" t="s">
        <v>0</v>
      </c>
      <c r="E104" s="84" t="s">
        <v>380</v>
      </c>
      <c r="F104" s="86"/>
    </row>
    <row r="105" spans="2:6" ht="22.5" customHeight="1" x14ac:dyDescent="0.2">
      <c r="B105" s="15">
        <v>5.28</v>
      </c>
      <c r="C105" s="9" t="s">
        <v>288</v>
      </c>
      <c r="D105" s="27" t="s">
        <v>0</v>
      </c>
      <c r="E105" s="84" t="s">
        <v>380</v>
      </c>
      <c r="F105" s="86"/>
    </row>
    <row r="106" spans="2:6" ht="39" customHeight="1" x14ac:dyDescent="0.2">
      <c r="B106" s="106">
        <v>5.29</v>
      </c>
      <c r="C106" s="102" t="s">
        <v>298</v>
      </c>
      <c r="D106" s="103" t="s">
        <v>271</v>
      </c>
      <c r="E106" s="107" t="s">
        <v>380</v>
      </c>
      <c r="F106" s="105"/>
    </row>
    <row r="107" spans="2:6" ht="17.25" customHeight="1" x14ac:dyDescent="0.2">
      <c r="B107" s="101" t="s">
        <v>370</v>
      </c>
      <c r="C107" s="102" t="s">
        <v>352</v>
      </c>
      <c r="D107" s="103" t="s">
        <v>271</v>
      </c>
      <c r="E107" s="107" t="s">
        <v>380</v>
      </c>
      <c r="F107" s="105"/>
    </row>
    <row r="108" spans="2:6" ht="27.75" customHeight="1" x14ac:dyDescent="0.2">
      <c r="B108" s="15">
        <v>5.31</v>
      </c>
      <c r="C108" s="6" t="s">
        <v>209</v>
      </c>
      <c r="D108" s="27" t="s">
        <v>1</v>
      </c>
      <c r="E108" s="84" t="s">
        <v>380</v>
      </c>
      <c r="F108" s="86"/>
    </row>
    <row r="109" spans="2:6" ht="27.75" customHeight="1" x14ac:dyDescent="0.2">
      <c r="B109" s="41">
        <v>5.32</v>
      </c>
      <c r="C109" s="42" t="s">
        <v>413</v>
      </c>
      <c r="D109" s="39" t="s">
        <v>60</v>
      </c>
      <c r="E109" s="84" t="s">
        <v>380</v>
      </c>
      <c r="F109" s="86"/>
    </row>
    <row r="110" spans="2:6" ht="27.75" customHeight="1" x14ac:dyDescent="0.2">
      <c r="B110" s="117">
        <v>5.33</v>
      </c>
      <c r="C110" s="118" t="s">
        <v>414</v>
      </c>
      <c r="D110" s="119" t="s">
        <v>60</v>
      </c>
      <c r="E110" s="107" t="s">
        <v>380</v>
      </c>
      <c r="F110" s="105"/>
    </row>
    <row r="111" spans="2:6" ht="27.75" customHeight="1" x14ac:dyDescent="0.2">
      <c r="B111" s="41">
        <v>5.34</v>
      </c>
      <c r="C111" s="42" t="s">
        <v>415</v>
      </c>
      <c r="D111" s="228" t="s">
        <v>60</v>
      </c>
      <c r="E111" s="229" t="s">
        <v>380</v>
      </c>
      <c r="F111" s="99"/>
    </row>
    <row r="112" spans="2:6" ht="27.75" customHeight="1" x14ac:dyDescent="0.2">
      <c r="B112" s="15">
        <v>5.35</v>
      </c>
      <c r="C112" s="6" t="s">
        <v>511</v>
      </c>
      <c r="D112" s="230" t="s">
        <v>60</v>
      </c>
      <c r="E112" s="93" t="s">
        <v>380</v>
      </c>
      <c r="F112" s="86"/>
    </row>
    <row r="113" spans="2:6" ht="27.75" customHeight="1" x14ac:dyDescent="0.2">
      <c r="B113" s="15">
        <v>5.36</v>
      </c>
      <c r="C113" s="6" t="s">
        <v>512</v>
      </c>
      <c r="D113" s="230" t="s">
        <v>356</v>
      </c>
      <c r="E113" s="93" t="s">
        <v>380</v>
      </c>
      <c r="F113" s="86"/>
    </row>
    <row r="114" spans="2:6" ht="27.75" customHeight="1" x14ac:dyDescent="0.2">
      <c r="B114" s="15">
        <v>5.37</v>
      </c>
      <c r="C114" s="6" t="s">
        <v>513</v>
      </c>
      <c r="D114" s="230" t="s">
        <v>0</v>
      </c>
      <c r="E114" s="93" t="s">
        <v>380</v>
      </c>
      <c r="F114" s="86"/>
    </row>
    <row r="115" spans="2:6" ht="27.75" customHeight="1" thickBot="1" x14ac:dyDescent="0.25">
      <c r="B115" s="45">
        <v>5.38</v>
      </c>
      <c r="C115" s="46" t="s">
        <v>514</v>
      </c>
      <c r="D115" s="231" t="s">
        <v>0</v>
      </c>
      <c r="E115" s="97" t="s">
        <v>380</v>
      </c>
      <c r="F115" s="94"/>
    </row>
    <row r="116" spans="2:6" ht="16.95" customHeight="1" thickBot="1" x14ac:dyDescent="0.25">
      <c r="B116" s="65"/>
      <c r="C116" s="211" t="s">
        <v>362</v>
      </c>
      <c r="D116" s="211"/>
      <c r="E116" s="212"/>
      <c r="F116" s="68">
        <f>SUM(F79:F115)</f>
        <v>0</v>
      </c>
    </row>
    <row r="117" spans="2:6" ht="16.95" customHeight="1" thickBot="1" x14ac:dyDescent="0.25">
      <c r="B117" s="1"/>
      <c r="C117" s="2"/>
      <c r="D117" s="58"/>
      <c r="E117" s="58"/>
      <c r="F117" s="67"/>
    </row>
    <row r="118" spans="2:6" s="36" customFormat="1" ht="24.6" thickBot="1" x14ac:dyDescent="0.3">
      <c r="B118" s="43">
        <v>6</v>
      </c>
      <c r="C118" s="13" t="s">
        <v>210</v>
      </c>
      <c r="D118" s="25" t="s">
        <v>361</v>
      </c>
      <c r="E118" s="95" t="s">
        <v>266</v>
      </c>
      <c r="F118" s="44" t="s">
        <v>360</v>
      </c>
    </row>
    <row r="119" spans="2:6" ht="22.8" x14ac:dyDescent="0.2">
      <c r="B119" s="14">
        <v>6.1</v>
      </c>
      <c r="C119" s="8" t="s">
        <v>211</v>
      </c>
      <c r="D119" s="28" t="s">
        <v>271</v>
      </c>
      <c r="E119" s="84" t="s">
        <v>380</v>
      </c>
      <c r="F119" s="85"/>
    </row>
    <row r="120" spans="2:6" ht="22.8" x14ac:dyDescent="0.2">
      <c r="B120" s="15">
        <v>6.2</v>
      </c>
      <c r="C120" s="6" t="s">
        <v>212</v>
      </c>
      <c r="D120" s="27" t="s">
        <v>271</v>
      </c>
      <c r="E120" s="84" t="s">
        <v>380</v>
      </c>
      <c r="F120" s="86"/>
    </row>
    <row r="121" spans="2:6" ht="22.8" x14ac:dyDescent="0.2">
      <c r="B121" s="14">
        <v>6.3</v>
      </c>
      <c r="C121" s="6" t="s">
        <v>213</v>
      </c>
      <c r="D121" s="27" t="s">
        <v>271</v>
      </c>
      <c r="E121" s="84" t="s">
        <v>380</v>
      </c>
      <c r="F121" s="86"/>
    </row>
    <row r="122" spans="2:6" ht="22.8" x14ac:dyDescent="0.2">
      <c r="B122" s="15">
        <v>6.4</v>
      </c>
      <c r="C122" s="6" t="s">
        <v>214</v>
      </c>
      <c r="D122" s="27" t="s">
        <v>271</v>
      </c>
      <c r="E122" s="84" t="s">
        <v>380</v>
      </c>
      <c r="F122" s="86"/>
    </row>
    <row r="123" spans="2:6" ht="13.2" x14ac:dyDescent="0.2">
      <c r="B123" s="14">
        <v>6.5</v>
      </c>
      <c r="C123" s="6" t="s">
        <v>215</v>
      </c>
      <c r="D123" s="27" t="s">
        <v>271</v>
      </c>
      <c r="E123" s="84" t="s">
        <v>380</v>
      </c>
      <c r="F123" s="86"/>
    </row>
    <row r="124" spans="2:6" ht="13.2" x14ac:dyDescent="0.2">
      <c r="B124" s="15">
        <v>6.6</v>
      </c>
      <c r="C124" s="6" t="s">
        <v>3</v>
      </c>
      <c r="D124" s="27" t="s">
        <v>271</v>
      </c>
      <c r="E124" s="84" t="s">
        <v>380</v>
      </c>
      <c r="F124" s="86"/>
    </row>
    <row r="125" spans="2:6" ht="21.75" customHeight="1" x14ac:dyDescent="0.2">
      <c r="B125" s="14">
        <v>6.7</v>
      </c>
      <c r="C125" s="9" t="s">
        <v>297</v>
      </c>
      <c r="D125" s="27" t="s">
        <v>271</v>
      </c>
      <c r="E125" s="84" t="s">
        <v>380</v>
      </c>
      <c r="F125" s="86"/>
    </row>
    <row r="126" spans="2:6" ht="46.2" thickBot="1" x14ac:dyDescent="0.25">
      <c r="B126" s="45">
        <v>6.8</v>
      </c>
      <c r="C126" s="46" t="s">
        <v>216</v>
      </c>
      <c r="D126" s="26" t="s">
        <v>271</v>
      </c>
      <c r="E126" s="89" t="s">
        <v>380</v>
      </c>
      <c r="F126" s="94"/>
    </row>
    <row r="127" spans="2:6" ht="16.95" customHeight="1" thickBot="1" x14ac:dyDescent="0.25">
      <c r="B127" s="1"/>
      <c r="C127" s="213" t="s">
        <v>362</v>
      </c>
      <c r="D127" s="213"/>
      <c r="E127" s="213"/>
      <c r="F127" s="64">
        <f>SUM(F119:F126)</f>
        <v>0</v>
      </c>
    </row>
    <row r="128" spans="2:6" ht="16.95" customHeight="1" thickBot="1" x14ac:dyDescent="0.25">
      <c r="B128" s="1"/>
      <c r="C128" s="2"/>
      <c r="D128" s="58"/>
      <c r="E128" s="59"/>
      <c r="F128" s="62"/>
    </row>
    <row r="129" spans="2:6" s="36" customFormat="1" ht="24.6" thickBot="1" x14ac:dyDescent="0.3">
      <c r="B129" s="43">
        <v>7</v>
      </c>
      <c r="C129" s="13" t="s">
        <v>6</v>
      </c>
      <c r="D129" s="25" t="s">
        <v>361</v>
      </c>
      <c r="E129" s="95" t="s">
        <v>266</v>
      </c>
      <c r="F129" s="44" t="s">
        <v>360</v>
      </c>
    </row>
    <row r="130" spans="2:6" x14ac:dyDescent="0.2">
      <c r="B130" s="14">
        <v>7.1</v>
      </c>
      <c r="C130" s="8" t="s">
        <v>217</v>
      </c>
      <c r="D130" s="28" t="s">
        <v>1</v>
      </c>
      <c r="E130" s="84" t="s">
        <v>380</v>
      </c>
      <c r="F130" s="85"/>
    </row>
    <row r="131" spans="2:6" x14ac:dyDescent="0.2">
      <c r="B131" s="101">
        <v>7.2</v>
      </c>
      <c r="C131" s="102" t="s">
        <v>260</v>
      </c>
      <c r="D131" s="103" t="s">
        <v>1</v>
      </c>
      <c r="E131" s="107" t="s">
        <v>380</v>
      </c>
      <c r="F131" s="105"/>
    </row>
    <row r="132" spans="2:6" x14ac:dyDescent="0.2">
      <c r="B132" s="108">
        <v>7.3</v>
      </c>
      <c r="C132" s="102" t="s">
        <v>218</v>
      </c>
      <c r="D132" s="103" t="s">
        <v>1</v>
      </c>
      <c r="E132" s="107" t="s">
        <v>380</v>
      </c>
      <c r="F132" s="105"/>
    </row>
    <row r="133" spans="2:6" ht="22.8" x14ac:dyDescent="0.2">
      <c r="B133" s="101">
        <v>7.4</v>
      </c>
      <c r="C133" s="102" t="s">
        <v>219</v>
      </c>
      <c r="D133" s="103" t="s">
        <v>1</v>
      </c>
      <c r="E133" s="107" t="s">
        <v>380</v>
      </c>
      <c r="F133" s="105"/>
    </row>
    <row r="134" spans="2:6" x14ac:dyDescent="0.2">
      <c r="B134" s="108">
        <v>7.5</v>
      </c>
      <c r="C134" s="102" t="s">
        <v>261</v>
      </c>
      <c r="D134" s="103" t="s">
        <v>1</v>
      </c>
      <c r="E134" s="107" t="s">
        <v>380</v>
      </c>
      <c r="F134" s="105"/>
    </row>
    <row r="135" spans="2:6" x14ac:dyDescent="0.2">
      <c r="B135" s="101">
        <v>7.6</v>
      </c>
      <c r="C135" s="102" t="s">
        <v>220</v>
      </c>
      <c r="D135" s="103" t="s">
        <v>0</v>
      </c>
      <c r="E135" s="107" t="s">
        <v>380</v>
      </c>
      <c r="F135" s="105"/>
    </row>
    <row r="136" spans="2:6" x14ac:dyDescent="0.2">
      <c r="B136" s="14">
        <v>7.7</v>
      </c>
      <c r="C136" s="6" t="s">
        <v>268</v>
      </c>
      <c r="D136" s="27" t="s">
        <v>0</v>
      </c>
      <c r="E136" s="84" t="s">
        <v>380</v>
      </c>
      <c r="F136" s="86"/>
    </row>
    <row r="137" spans="2:6" x14ac:dyDescent="0.2">
      <c r="B137" s="15">
        <v>7.8</v>
      </c>
      <c r="C137" s="6" t="s">
        <v>269</v>
      </c>
      <c r="D137" s="27" t="s">
        <v>0</v>
      </c>
      <c r="E137" s="84" t="s">
        <v>380</v>
      </c>
      <c r="F137" s="86"/>
    </row>
    <row r="138" spans="2:6" x14ac:dyDescent="0.2">
      <c r="B138" s="14">
        <v>7.9</v>
      </c>
      <c r="C138" s="6" t="s">
        <v>221</v>
      </c>
      <c r="D138" s="27" t="s">
        <v>1</v>
      </c>
      <c r="E138" s="84" t="s">
        <v>380</v>
      </c>
      <c r="F138" s="86"/>
    </row>
    <row r="139" spans="2:6" x14ac:dyDescent="0.2">
      <c r="B139" s="17" t="s">
        <v>371</v>
      </c>
      <c r="C139" s="6" t="s">
        <v>222</v>
      </c>
      <c r="D139" s="27" t="s">
        <v>1</v>
      </c>
      <c r="E139" s="84" t="s">
        <v>380</v>
      </c>
      <c r="F139" s="86"/>
    </row>
    <row r="140" spans="2:6" x14ac:dyDescent="0.2">
      <c r="B140" s="15">
        <v>7.11</v>
      </c>
      <c r="C140" s="6" t="s">
        <v>223</v>
      </c>
      <c r="D140" s="27" t="s">
        <v>1</v>
      </c>
      <c r="E140" s="84" t="s">
        <v>380</v>
      </c>
      <c r="F140" s="86"/>
    </row>
    <row r="141" spans="2:6" ht="22.8" x14ac:dyDescent="0.2">
      <c r="B141" s="15">
        <v>7.12</v>
      </c>
      <c r="C141" s="6" t="s">
        <v>7</v>
      </c>
      <c r="D141" s="27" t="s">
        <v>1</v>
      </c>
      <c r="E141" s="84" t="s">
        <v>380</v>
      </c>
      <c r="F141" s="86"/>
    </row>
    <row r="142" spans="2:6" x14ac:dyDescent="0.2">
      <c r="B142" s="15">
        <v>7.13</v>
      </c>
      <c r="C142" s="6" t="s">
        <v>224</v>
      </c>
      <c r="D142" s="27" t="s">
        <v>1</v>
      </c>
      <c r="E142" s="84" t="s">
        <v>380</v>
      </c>
      <c r="F142" s="86"/>
    </row>
    <row r="143" spans="2:6" ht="21.75" customHeight="1" x14ac:dyDescent="0.2">
      <c r="B143" s="15">
        <v>7.14</v>
      </c>
      <c r="C143" s="9" t="s">
        <v>299</v>
      </c>
      <c r="D143" s="27" t="s">
        <v>1</v>
      </c>
      <c r="E143" s="84" t="s">
        <v>380</v>
      </c>
      <c r="F143" s="86"/>
    </row>
    <row r="144" spans="2:6" x14ac:dyDescent="0.2">
      <c r="B144" s="15">
        <v>7.15</v>
      </c>
      <c r="C144" s="6" t="s">
        <v>225</v>
      </c>
      <c r="D144" s="27" t="s">
        <v>1</v>
      </c>
      <c r="E144" s="84" t="s">
        <v>380</v>
      </c>
      <c r="F144" s="86"/>
    </row>
    <row r="145" spans="2:6" x14ac:dyDescent="0.2">
      <c r="B145" s="15">
        <v>7.16</v>
      </c>
      <c r="C145" s="6" t="s">
        <v>226</v>
      </c>
      <c r="D145" s="27" t="s">
        <v>1</v>
      </c>
      <c r="E145" s="84" t="s">
        <v>380</v>
      </c>
      <c r="F145" s="86"/>
    </row>
    <row r="146" spans="2:6" x14ac:dyDescent="0.2">
      <c r="B146" s="15">
        <v>7.17</v>
      </c>
      <c r="C146" s="6" t="s">
        <v>227</v>
      </c>
      <c r="D146" s="27" t="s">
        <v>1</v>
      </c>
      <c r="E146" s="84" t="s">
        <v>380</v>
      </c>
      <c r="F146" s="86"/>
    </row>
    <row r="147" spans="2:6" x14ac:dyDescent="0.2">
      <c r="B147" s="135">
        <v>7.18</v>
      </c>
      <c r="C147" s="9" t="s">
        <v>35</v>
      </c>
      <c r="D147" s="31" t="s">
        <v>1</v>
      </c>
      <c r="E147" s="136" t="s">
        <v>380</v>
      </c>
      <c r="F147" s="137"/>
    </row>
    <row r="148" spans="2:6" ht="34.799999999999997" thickBot="1" x14ac:dyDescent="0.25">
      <c r="B148" s="45">
        <v>7.19</v>
      </c>
      <c r="C148" s="34" t="s">
        <v>289</v>
      </c>
      <c r="D148" s="26" t="s">
        <v>379</v>
      </c>
      <c r="E148" s="98" t="s">
        <v>380</v>
      </c>
      <c r="F148" s="99"/>
    </row>
    <row r="149" spans="2:6" ht="16.95" customHeight="1" thickBot="1" x14ac:dyDescent="0.25">
      <c r="B149" s="1"/>
      <c r="C149" s="213" t="s">
        <v>362</v>
      </c>
      <c r="D149" s="213"/>
      <c r="E149" s="213"/>
      <c r="F149" s="64">
        <f>SUM(F130:F148)</f>
        <v>0</v>
      </c>
    </row>
    <row r="150" spans="2:6" ht="16.95" customHeight="1" thickBot="1" x14ac:dyDescent="0.25">
      <c r="B150" s="1"/>
      <c r="C150" s="3"/>
      <c r="D150" s="65"/>
      <c r="E150" s="61"/>
      <c r="F150" s="66"/>
    </row>
    <row r="151" spans="2:6" s="36" customFormat="1" ht="24.6" thickBot="1" x14ac:dyDescent="0.3">
      <c r="B151" s="43">
        <v>8</v>
      </c>
      <c r="C151" s="13" t="s">
        <v>228</v>
      </c>
      <c r="D151" s="25" t="s">
        <v>361</v>
      </c>
      <c r="E151" s="95" t="s">
        <v>266</v>
      </c>
      <c r="F151" s="44" t="s">
        <v>360</v>
      </c>
    </row>
    <row r="152" spans="2:6" x14ac:dyDescent="0.2">
      <c r="B152" s="108">
        <v>8.1</v>
      </c>
      <c r="C152" s="109" t="s">
        <v>229</v>
      </c>
      <c r="D152" s="110" t="s">
        <v>1</v>
      </c>
      <c r="E152" s="107" t="s">
        <v>380</v>
      </c>
      <c r="F152" s="111"/>
    </row>
    <row r="153" spans="2:6" ht="13.2" x14ac:dyDescent="0.2">
      <c r="B153" s="108">
        <v>8.1999999999999993</v>
      </c>
      <c r="C153" s="102" t="s">
        <v>230</v>
      </c>
      <c r="D153" s="103" t="s">
        <v>271</v>
      </c>
      <c r="E153" s="107" t="s">
        <v>380</v>
      </c>
      <c r="F153" s="105"/>
    </row>
    <row r="154" spans="2:6" ht="22.8" x14ac:dyDescent="0.2">
      <c r="B154" s="108">
        <v>8.3000000000000007</v>
      </c>
      <c r="C154" s="102" t="s">
        <v>355</v>
      </c>
      <c r="D154" s="103" t="s">
        <v>1</v>
      </c>
      <c r="E154" s="107" t="s">
        <v>380</v>
      </c>
      <c r="F154" s="105"/>
    </row>
    <row r="155" spans="2:6" ht="22.8" x14ac:dyDescent="0.2">
      <c r="B155" s="108">
        <v>8.4</v>
      </c>
      <c r="C155" s="102" t="s">
        <v>319</v>
      </c>
      <c r="D155" s="103" t="s">
        <v>271</v>
      </c>
      <c r="E155" s="107" t="s">
        <v>380</v>
      </c>
      <c r="F155" s="105"/>
    </row>
    <row r="156" spans="2:6" ht="22.8" x14ac:dyDescent="0.2">
      <c r="B156" s="108">
        <v>8.5</v>
      </c>
      <c r="C156" s="102" t="s">
        <v>320</v>
      </c>
      <c r="D156" s="103" t="s">
        <v>1</v>
      </c>
      <c r="E156" s="107" t="s">
        <v>380</v>
      </c>
      <c r="F156" s="105"/>
    </row>
    <row r="157" spans="2:6" ht="22.8" x14ac:dyDescent="0.2">
      <c r="B157" s="108">
        <v>8.6</v>
      </c>
      <c r="C157" s="102" t="s">
        <v>321</v>
      </c>
      <c r="D157" s="103" t="s">
        <v>271</v>
      </c>
      <c r="E157" s="107" t="s">
        <v>380</v>
      </c>
      <c r="F157" s="105"/>
    </row>
    <row r="158" spans="2:6" ht="22.8" x14ac:dyDescent="0.2">
      <c r="B158" s="14">
        <v>8.6999999999999993</v>
      </c>
      <c r="C158" s="6" t="s">
        <v>322</v>
      </c>
      <c r="D158" s="27" t="s">
        <v>1</v>
      </c>
      <c r="E158" s="84" t="s">
        <v>380</v>
      </c>
      <c r="F158" s="86"/>
    </row>
    <row r="159" spans="2:6" ht="22.8" x14ac:dyDescent="0.2">
      <c r="B159" s="14">
        <v>8.8000000000000007</v>
      </c>
      <c r="C159" s="6" t="s">
        <v>323</v>
      </c>
      <c r="D159" s="27" t="s">
        <v>1</v>
      </c>
      <c r="E159" s="84" t="s">
        <v>380</v>
      </c>
      <c r="F159" s="86"/>
    </row>
    <row r="160" spans="2:6" ht="22.8" x14ac:dyDescent="0.2">
      <c r="B160" s="14">
        <v>8.9</v>
      </c>
      <c r="C160" s="6" t="s">
        <v>324</v>
      </c>
      <c r="D160" s="27" t="s">
        <v>1</v>
      </c>
      <c r="E160" s="84" t="s">
        <v>380</v>
      </c>
      <c r="F160" s="86"/>
    </row>
    <row r="161" spans="2:16" ht="22.8" x14ac:dyDescent="0.2">
      <c r="B161" s="18" t="s">
        <v>372</v>
      </c>
      <c r="C161" s="6" t="s">
        <v>325</v>
      </c>
      <c r="D161" s="27" t="s">
        <v>1</v>
      </c>
      <c r="E161" s="84" t="s">
        <v>380</v>
      </c>
      <c r="F161" s="86"/>
      <c r="L161" s="5" t="s">
        <v>410</v>
      </c>
      <c r="P161" s="5" t="s">
        <v>411</v>
      </c>
    </row>
    <row r="162" spans="2:16" x14ac:dyDescent="0.2">
      <c r="B162" s="14">
        <v>8.11</v>
      </c>
      <c r="C162" s="9" t="s">
        <v>381</v>
      </c>
      <c r="D162" s="27" t="s">
        <v>1</v>
      </c>
      <c r="E162" s="84" t="s">
        <v>380</v>
      </c>
      <c r="F162" s="86"/>
    </row>
    <row r="163" spans="2:16" x14ac:dyDescent="0.2">
      <c r="B163" s="14">
        <v>8.1199999999999992</v>
      </c>
      <c r="C163" s="9" t="s">
        <v>326</v>
      </c>
      <c r="D163" s="27" t="s">
        <v>1</v>
      </c>
      <c r="E163" s="84" t="s">
        <v>380</v>
      </c>
      <c r="F163" s="86"/>
    </row>
    <row r="164" spans="2:16" x14ac:dyDescent="0.2">
      <c r="B164" s="14">
        <v>8.1300000000000008</v>
      </c>
      <c r="C164" s="9" t="s">
        <v>327</v>
      </c>
      <c r="D164" s="27" t="s">
        <v>1</v>
      </c>
      <c r="E164" s="84" t="s">
        <v>380</v>
      </c>
      <c r="F164" s="86"/>
    </row>
    <row r="165" spans="2:16" ht="22.8" x14ac:dyDescent="0.2">
      <c r="B165" s="14">
        <v>8.14</v>
      </c>
      <c r="C165" s="9" t="s">
        <v>328</v>
      </c>
      <c r="D165" s="27" t="s">
        <v>1</v>
      </c>
      <c r="E165" s="84" t="s">
        <v>380</v>
      </c>
      <c r="F165" s="86"/>
    </row>
    <row r="166" spans="2:16" ht="22.8" x14ac:dyDescent="0.2">
      <c r="B166" s="14">
        <v>8.15</v>
      </c>
      <c r="C166" s="9" t="s">
        <v>329</v>
      </c>
      <c r="D166" s="27" t="s">
        <v>1</v>
      </c>
      <c r="E166" s="84" t="s">
        <v>380</v>
      </c>
      <c r="F166" s="86"/>
    </row>
    <row r="167" spans="2:16" ht="22.8" x14ac:dyDescent="0.2">
      <c r="B167" s="14">
        <v>8.16</v>
      </c>
      <c r="C167" s="9" t="s">
        <v>330</v>
      </c>
      <c r="D167" s="27" t="s">
        <v>1</v>
      </c>
      <c r="E167" s="84" t="s">
        <v>380</v>
      </c>
      <c r="F167" s="86"/>
    </row>
    <row r="168" spans="2:16" ht="22.8" x14ac:dyDescent="0.2">
      <c r="B168" s="108">
        <v>8.17</v>
      </c>
      <c r="C168" s="102" t="s">
        <v>231</v>
      </c>
      <c r="D168" s="103" t="s">
        <v>1</v>
      </c>
      <c r="E168" s="107" t="s">
        <v>380</v>
      </c>
      <c r="F168" s="105"/>
    </row>
    <row r="169" spans="2:16" ht="22.8" x14ac:dyDescent="0.2">
      <c r="B169" s="108">
        <v>8.18</v>
      </c>
      <c r="C169" s="102" t="s">
        <v>232</v>
      </c>
      <c r="D169" s="103" t="s">
        <v>1</v>
      </c>
      <c r="E169" s="107" t="s">
        <v>380</v>
      </c>
      <c r="F169" s="105"/>
    </row>
    <row r="170" spans="2:16" ht="22.8" x14ac:dyDescent="0.2">
      <c r="B170" s="108">
        <v>8.19</v>
      </c>
      <c r="C170" s="102" t="s">
        <v>233</v>
      </c>
      <c r="D170" s="103" t="s">
        <v>1</v>
      </c>
      <c r="E170" s="107" t="s">
        <v>380</v>
      </c>
      <c r="F170" s="105"/>
    </row>
    <row r="171" spans="2:16" ht="22.8" x14ac:dyDescent="0.2">
      <c r="B171" s="120" t="s">
        <v>373</v>
      </c>
      <c r="C171" s="102" t="s">
        <v>234</v>
      </c>
      <c r="D171" s="103" t="s">
        <v>1</v>
      </c>
      <c r="E171" s="107" t="s">
        <v>380</v>
      </c>
      <c r="F171" s="105"/>
    </row>
    <row r="172" spans="2:16" ht="31.5" customHeight="1" x14ac:dyDescent="0.2">
      <c r="B172" s="108">
        <v>8.2100000000000009</v>
      </c>
      <c r="C172" s="102" t="s">
        <v>235</v>
      </c>
      <c r="D172" s="103" t="s">
        <v>1</v>
      </c>
      <c r="E172" s="107" t="s">
        <v>380</v>
      </c>
      <c r="F172" s="105"/>
    </row>
    <row r="173" spans="2:16" ht="22.8" x14ac:dyDescent="0.2">
      <c r="B173" s="108">
        <v>8.2200000000000006</v>
      </c>
      <c r="C173" s="102" t="s">
        <v>236</v>
      </c>
      <c r="D173" s="103" t="s">
        <v>1</v>
      </c>
      <c r="E173" s="107" t="s">
        <v>380</v>
      </c>
      <c r="F173" s="105"/>
    </row>
    <row r="174" spans="2:16" ht="13.2" x14ac:dyDescent="0.2">
      <c r="B174" s="108">
        <v>8.23</v>
      </c>
      <c r="C174" s="102" t="s">
        <v>237</v>
      </c>
      <c r="D174" s="103" t="s">
        <v>271</v>
      </c>
      <c r="E174" s="107" t="s">
        <v>380</v>
      </c>
      <c r="F174" s="105"/>
    </row>
    <row r="175" spans="2:16" ht="13.2" x14ac:dyDescent="0.2">
      <c r="B175" s="14">
        <v>8.24</v>
      </c>
      <c r="C175" s="6" t="s">
        <v>318</v>
      </c>
      <c r="D175" s="27" t="s">
        <v>271</v>
      </c>
      <c r="E175" s="84" t="s">
        <v>380</v>
      </c>
      <c r="F175" s="86"/>
    </row>
    <row r="176" spans="2:16" ht="13.2" x14ac:dyDescent="0.2">
      <c r="B176" s="14">
        <v>8.25</v>
      </c>
      <c r="C176" s="6" t="s">
        <v>238</v>
      </c>
      <c r="D176" s="27" t="s">
        <v>271</v>
      </c>
      <c r="E176" s="84" t="s">
        <v>380</v>
      </c>
      <c r="F176" s="86"/>
    </row>
    <row r="177" spans="2:6" x14ac:dyDescent="0.2">
      <c r="B177" s="14">
        <v>8.26</v>
      </c>
      <c r="C177" s="6" t="s">
        <v>239</v>
      </c>
      <c r="D177" s="27" t="s">
        <v>0</v>
      </c>
      <c r="E177" s="84" t="s">
        <v>380</v>
      </c>
      <c r="F177" s="86"/>
    </row>
    <row r="178" spans="2:6" ht="22.8" x14ac:dyDescent="0.2">
      <c r="B178" s="14">
        <v>8.27</v>
      </c>
      <c r="C178" s="6" t="s">
        <v>240</v>
      </c>
      <c r="D178" s="27" t="s">
        <v>0</v>
      </c>
      <c r="E178" s="84" t="s">
        <v>380</v>
      </c>
      <c r="F178" s="86"/>
    </row>
    <row r="179" spans="2:6" ht="18.75" customHeight="1" x14ac:dyDescent="0.2">
      <c r="B179" s="14">
        <v>8.2799999999999994</v>
      </c>
      <c r="C179" s="6" t="s">
        <v>241</v>
      </c>
      <c r="D179" s="27" t="s">
        <v>0</v>
      </c>
      <c r="E179" s="84" t="s">
        <v>380</v>
      </c>
      <c r="F179" s="86"/>
    </row>
    <row r="180" spans="2:6" ht="22.8" x14ac:dyDescent="0.2">
      <c r="B180" s="14">
        <v>8.2899999999999991</v>
      </c>
      <c r="C180" s="6" t="s">
        <v>242</v>
      </c>
      <c r="D180" s="27" t="s">
        <v>1</v>
      </c>
      <c r="E180" s="84" t="s">
        <v>380</v>
      </c>
      <c r="F180" s="86"/>
    </row>
    <row r="181" spans="2:6" ht="22.8" x14ac:dyDescent="0.2">
      <c r="B181" s="18" t="s">
        <v>374</v>
      </c>
      <c r="C181" s="6" t="s">
        <v>243</v>
      </c>
      <c r="D181" s="27" t="s">
        <v>1</v>
      </c>
      <c r="E181" s="84" t="s">
        <v>380</v>
      </c>
      <c r="F181" s="86"/>
    </row>
    <row r="182" spans="2:6" s="11" customFormat="1" ht="22.8" x14ac:dyDescent="0.2">
      <c r="B182" s="14">
        <v>8.31</v>
      </c>
      <c r="C182" s="9" t="s">
        <v>353</v>
      </c>
      <c r="D182" s="31" t="s">
        <v>0</v>
      </c>
      <c r="E182" s="84" t="s">
        <v>380</v>
      </c>
      <c r="F182" s="86"/>
    </row>
    <row r="183" spans="2:6" ht="22.8" x14ac:dyDescent="0.2">
      <c r="B183" s="14">
        <v>8.32</v>
      </c>
      <c r="C183" s="6" t="s">
        <v>244</v>
      </c>
      <c r="D183" s="27" t="s">
        <v>1</v>
      </c>
      <c r="E183" s="84" t="s">
        <v>380</v>
      </c>
      <c r="F183" s="86"/>
    </row>
    <row r="184" spans="2:6" ht="13.2" x14ac:dyDescent="0.2">
      <c r="B184" s="14">
        <v>8.33</v>
      </c>
      <c r="C184" s="6" t="s">
        <v>245</v>
      </c>
      <c r="D184" s="27" t="s">
        <v>271</v>
      </c>
      <c r="E184" s="84" t="s">
        <v>380</v>
      </c>
      <c r="F184" s="86"/>
    </row>
    <row r="185" spans="2:6" ht="22.8" x14ac:dyDescent="0.2">
      <c r="B185" s="14">
        <v>8.34</v>
      </c>
      <c r="C185" s="6" t="s">
        <v>246</v>
      </c>
      <c r="D185" s="27" t="s">
        <v>272</v>
      </c>
      <c r="E185" s="84" t="s">
        <v>380</v>
      </c>
      <c r="F185" s="86"/>
    </row>
    <row r="186" spans="2:6" ht="13.2" x14ac:dyDescent="0.2">
      <c r="B186" s="14">
        <v>8.35</v>
      </c>
      <c r="C186" s="9" t="s">
        <v>247</v>
      </c>
      <c r="D186" s="27" t="s">
        <v>271</v>
      </c>
      <c r="E186" s="84" t="s">
        <v>380</v>
      </c>
      <c r="F186" s="86"/>
    </row>
    <row r="187" spans="2:6" ht="22.8" x14ac:dyDescent="0.2">
      <c r="B187" s="14">
        <v>8.36</v>
      </c>
      <c r="C187" s="9" t="s">
        <v>248</v>
      </c>
      <c r="D187" s="27" t="s">
        <v>271</v>
      </c>
      <c r="E187" s="84" t="s">
        <v>380</v>
      </c>
      <c r="F187" s="86"/>
    </row>
    <row r="188" spans="2:6" ht="23.7" customHeight="1" x14ac:dyDescent="0.2">
      <c r="B188" s="108">
        <v>8.3699999999999992</v>
      </c>
      <c r="C188" s="102" t="s">
        <v>278</v>
      </c>
      <c r="D188" s="103" t="s">
        <v>271</v>
      </c>
      <c r="E188" s="107" t="s">
        <v>380</v>
      </c>
      <c r="F188" s="105"/>
    </row>
    <row r="189" spans="2:6" ht="23.7" customHeight="1" x14ac:dyDescent="0.2">
      <c r="B189" s="108">
        <v>8.3800000000000008</v>
      </c>
      <c r="C189" s="102" t="s">
        <v>354</v>
      </c>
      <c r="D189" s="103" t="s">
        <v>271</v>
      </c>
      <c r="E189" s="107" t="s">
        <v>380</v>
      </c>
      <c r="F189" s="105"/>
    </row>
    <row r="190" spans="2:6" x14ac:dyDescent="0.2">
      <c r="B190" s="14">
        <v>8.39</v>
      </c>
      <c r="C190" s="9" t="s">
        <v>249</v>
      </c>
      <c r="D190" s="27" t="s">
        <v>1</v>
      </c>
      <c r="E190" s="84" t="s">
        <v>380</v>
      </c>
      <c r="F190" s="86"/>
    </row>
    <row r="191" spans="2:6" ht="22.8" x14ac:dyDescent="0.2">
      <c r="B191" s="14" t="s">
        <v>375</v>
      </c>
      <c r="C191" s="9" t="s">
        <v>317</v>
      </c>
      <c r="D191" s="27" t="s">
        <v>271</v>
      </c>
      <c r="E191" s="84" t="s">
        <v>380</v>
      </c>
      <c r="F191" s="86"/>
    </row>
    <row r="192" spans="2:6" ht="18" customHeight="1" x14ac:dyDescent="0.2">
      <c r="B192" s="14">
        <v>8.41</v>
      </c>
      <c r="C192" s="9" t="s">
        <v>250</v>
      </c>
      <c r="D192" s="27" t="s">
        <v>1</v>
      </c>
      <c r="E192" s="84" t="s">
        <v>380</v>
      </c>
      <c r="F192" s="86"/>
    </row>
    <row r="193" spans="2:7" ht="22.8" x14ac:dyDescent="0.2">
      <c r="B193" s="14">
        <v>8.42</v>
      </c>
      <c r="C193" s="6" t="s">
        <v>251</v>
      </c>
      <c r="D193" s="27" t="s">
        <v>271</v>
      </c>
      <c r="E193" s="84" t="s">
        <v>380</v>
      </c>
      <c r="F193" s="86"/>
    </row>
    <row r="194" spans="2:7" x14ac:dyDescent="0.2">
      <c r="B194" s="14">
        <v>8.43</v>
      </c>
      <c r="C194" s="6" t="s">
        <v>252</v>
      </c>
      <c r="D194" s="27" t="s">
        <v>0</v>
      </c>
      <c r="E194" s="84" t="s">
        <v>380</v>
      </c>
      <c r="F194" s="86"/>
    </row>
    <row r="195" spans="2:7" ht="22.8" x14ac:dyDescent="0.2">
      <c r="B195" s="14">
        <v>8.44</v>
      </c>
      <c r="C195" s="6" t="s">
        <v>253</v>
      </c>
      <c r="D195" s="27" t="s">
        <v>0</v>
      </c>
      <c r="E195" s="84" t="s">
        <v>380</v>
      </c>
      <c r="F195" s="86"/>
    </row>
    <row r="196" spans="2:7" x14ac:dyDescent="0.2">
      <c r="B196" s="14">
        <v>8.4499999999999993</v>
      </c>
      <c r="C196" s="6" t="s">
        <v>254</v>
      </c>
      <c r="D196" s="27" t="s">
        <v>0</v>
      </c>
      <c r="E196" s="84" t="s">
        <v>380</v>
      </c>
      <c r="F196" s="86"/>
    </row>
    <row r="197" spans="2:7" ht="13.2" x14ac:dyDescent="0.2">
      <c r="B197" s="108">
        <v>8.4600000000000009</v>
      </c>
      <c r="C197" s="102" t="s">
        <v>255</v>
      </c>
      <c r="D197" s="103" t="s">
        <v>271</v>
      </c>
      <c r="E197" s="107" t="s">
        <v>380</v>
      </c>
      <c r="F197" s="105"/>
    </row>
    <row r="198" spans="2:7" ht="22.8" customHeight="1" x14ac:dyDescent="0.2">
      <c r="B198" s="14">
        <v>8.4700000000000006</v>
      </c>
      <c r="C198" s="6" t="s">
        <v>256</v>
      </c>
      <c r="D198" s="27" t="s">
        <v>271</v>
      </c>
      <c r="E198" s="84" t="s">
        <v>380</v>
      </c>
      <c r="F198" s="86"/>
    </row>
    <row r="199" spans="2:7" ht="13.2" x14ac:dyDescent="0.2">
      <c r="B199" s="14">
        <v>8.48</v>
      </c>
      <c r="C199" s="6" t="s">
        <v>257</v>
      </c>
      <c r="D199" s="27" t="s">
        <v>271</v>
      </c>
      <c r="E199" s="84" t="s">
        <v>380</v>
      </c>
      <c r="F199" s="86"/>
    </row>
    <row r="200" spans="2:7" ht="22.8" x14ac:dyDescent="0.2">
      <c r="B200" s="18">
        <v>8.49</v>
      </c>
      <c r="C200" s="6" t="s">
        <v>258</v>
      </c>
      <c r="D200" s="27" t="s">
        <v>271</v>
      </c>
      <c r="E200" s="84" t="s">
        <v>380</v>
      </c>
      <c r="F200" s="86"/>
    </row>
    <row r="201" spans="2:7" ht="13.8" thickBot="1" x14ac:dyDescent="0.25">
      <c r="B201" s="121" t="s">
        <v>376</v>
      </c>
      <c r="C201" s="113" t="s">
        <v>515</v>
      </c>
      <c r="D201" s="114" t="s">
        <v>271</v>
      </c>
      <c r="E201" s="115" t="s">
        <v>380</v>
      </c>
      <c r="F201" s="116"/>
    </row>
    <row r="202" spans="2:7" ht="16.95" customHeight="1" thickBot="1" x14ac:dyDescent="0.25">
      <c r="B202" s="1"/>
      <c r="C202" s="213" t="s">
        <v>362</v>
      </c>
      <c r="D202" s="213"/>
      <c r="E202" s="213"/>
      <c r="F202" s="64">
        <f>SUM(F152:F201)</f>
        <v>0</v>
      </c>
    </row>
    <row r="203" spans="2:7" ht="16.95" customHeight="1" thickBot="1" x14ac:dyDescent="0.25">
      <c r="B203" s="1"/>
      <c r="C203" s="24"/>
      <c r="D203" s="57"/>
      <c r="E203" s="69"/>
      <c r="F203" s="67"/>
      <c r="G203" s="59"/>
    </row>
    <row r="204" spans="2:7" s="36" customFormat="1" ht="30.75" customHeight="1" thickBot="1" x14ac:dyDescent="0.3">
      <c r="B204" s="43">
        <v>9</v>
      </c>
      <c r="C204" s="13" t="s">
        <v>263</v>
      </c>
      <c r="D204" s="25" t="s">
        <v>361</v>
      </c>
      <c r="E204" s="95" t="s">
        <v>266</v>
      </c>
      <c r="F204" s="44" t="s">
        <v>360</v>
      </c>
    </row>
    <row r="205" spans="2:7" ht="46.5" customHeight="1" x14ac:dyDescent="0.2">
      <c r="B205" s="138">
        <v>9.1</v>
      </c>
      <c r="C205" s="109" t="s">
        <v>309</v>
      </c>
      <c r="D205" s="139" t="s">
        <v>8</v>
      </c>
      <c r="E205" s="139" t="s">
        <v>380</v>
      </c>
      <c r="F205" s="111"/>
    </row>
    <row r="206" spans="2:7" ht="34.950000000000003" customHeight="1" x14ac:dyDescent="0.2">
      <c r="B206" s="140">
        <v>9.1999999999999993</v>
      </c>
      <c r="C206" s="102" t="s">
        <v>310</v>
      </c>
      <c r="D206" s="123" t="s">
        <v>8</v>
      </c>
      <c r="E206" s="123" t="s">
        <v>380</v>
      </c>
      <c r="F206" s="105"/>
    </row>
    <row r="207" spans="2:7" ht="45.6" x14ac:dyDescent="0.2">
      <c r="B207" s="140">
        <v>9.3000000000000007</v>
      </c>
      <c r="C207" s="102" t="s">
        <v>117</v>
      </c>
      <c r="D207" s="123" t="s">
        <v>8</v>
      </c>
      <c r="E207" s="123" t="s">
        <v>380</v>
      </c>
      <c r="F207" s="105"/>
    </row>
    <row r="208" spans="2:7" ht="22.8" x14ac:dyDescent="0.2">
      <c r="B208" s="140">
        <v>9.4</v>
      </c>
      <c r="C208" s="102" t="s">
        <v>118</v>
      </c>
      <c r="D208" s="123" t="s">
        <v>8</v>
      </c>
      <c r="E208" s="123" t="s">
        <v>380</v>
      </c>
      <c r="F208" s="105"/>
    </row>
    <row r="209" spans="2:6" ht="22.8" x14ac:dyDescent="0.2">
      <c r="B209" s="140">
        <v>9.5</v>
      </c>
      <c r="C209" s="102" t="s">
        <v>119</v>
      </c>
      <c r="D209" s="123" t="s">
        <v>8</v>
      </c>
      <c r="E209" s="123" t="s">
        <v>380</v>
      </c>
      <c r="F209" s="105"/>
    </row>
    <row r="210" spans="2:6" ht="30.75" customHeight="1" x14ac:dyDescent="0.2">
      <c r="B210" s="140">
        <v>9.6</v>
      </c>
      <c r="C210" s="102" t="s">
        <v>307</v>
      </c>
      <c r="D210" s="123" t="s">
        <v>8</v>
      </c>
      <c r="E210" s="123" t="s">
        <v>380</v>
      </c>
      <c r="F210" s="105"/>
    </row>
    <row r="211" spans="2:6" ht="30.75" customHeight="1" x14ac:dyDescent="0.2">
      <c r="B211" s="140">
        <v>9.6999999999999993</v>
      </c>
      <c r="C211" s="102" t="s">
        <v>300</v>
      </c>
      <c r="D211" s="123" t="s">
        <v>8</v>
      </c>
      <c r="E211" s="123" t="s">
        <v>380</v>
      </c>
      <c r="F211" s="105"/>
    </row>
    <row r="212" spans="2:6" ht="25.5" customHeight="1" x14ac:dyDescent="0.2">
      <c r="B212" s="140">
        <v>9.8000000000000007</v>
      </c>
      <c r="C212" s="102" t="s">
        <v>308</v>
      </c>
      <c r="D212" s="123" t="s">
        <v>8</v>
      </c>
      <c r="E212" s="123" t="s">
        <v>380</v>
      </c>
      <c r="F212" s="105"/>
    </row>
    <row r="213" spans="2:6" ht="34.200000000000003" x14ac:dyDescent="0.2">
      <c r="B213" s="140">
        <v>9.9</v>
      </c>
      <c r="C213" s="102" t="s">
        <v>135</v>
      </c>
      <c r="D213" s="123" t="s">
        <v>8</v>
      </c>
      <c r="E213" s="123" t="s">
        <v>380</v>
      </c>
      <c r="F213" s="105"/>
    </row>
    <row r="214" spans="2:6" ht="34.200000000000003" x14ac:dyDescent="0.2">
      <c r="B214" s="122">
        <v>9.1</v>
      </c>
      <c r="C214" s="102" t="s">
        <v>136</v>
      </c>
      <c r="D214" s="123" t="s">
        <v>8</v>
      </c>
      <c r="E214" s="123" t="s">
        <v>380</v>
      </c>
      <c r="F214" s="105"/>
    </row>
    <row r="215" spans="2:6" ht="34.5" customHeight="1" x14ac:dyDescent="0.2">
      <c r="B215" s="122">
        <v>9.11</v>
      </c>
      <c r="C215" s="102" t="s">
        <v>382</v>
      </c>
      <c r="D215" s="123" t="s">
        <v>8</v>
      </c>
      <c r="E215" s="123" t="s">
        <v>380</v>
      </c>
      <c r="F215" s="105"/>
    </row>
    <row r="216" spans="2:6" ht="34.200000000000003" x14ac:dyDescent="0.2">
      <c r="B216" s="122">
        <v>9.1199999999999992</v>
      </c>
      <c r="C216" s="102" t="s">
        <v>402</v>
      </c>
      <c r="D216" s="123" t="s">
        <v>8</v>
      </c>
      <c r="E216" s="123" t="s">
        <v>380</v>
      </c>
      <c r="F216" s="105"/>
    </row>
    <row r="217" spans="2:6" ht="34.200000000000003" x14ac:dyDescent="0.2">
      <c r="B217" s="122">
        <v>9.1300000000000008</v>
      </c>
      <c r="C217" s="102" t="s">
        <v>403</v>
      </c>
      <c r="D217" s="123" t="s">
        <v>1</v>
      </c>
      <c r="E217" s="123" t="s">
        <v>380</v>
      </c>
      <c r="F217" s="105"/>
    </row>
    <row r="218" spans="2:6" ht="22.8" x14ac:dyDescent="0.2">
      <c r="B218" s="122">
        <v>9.14</v>
      </c>
      <c r="C218" s="102" t="s">
        <v>404</v>
      </c>
      <c r="D218" s="123" t="s">
        <v>8</v>
      </c>
      <c r="E218" s="123" t="s">
        <v>380</v>
      </c>
      <c r="F218" s="105"/>
    </row>
    <row r="219" spans="2:6" ht="22.8" x14ac:dyDescent="0.2">
      <c r="B219" s="122">
        <v>9.15</v>
      </c>
      <c r="C219" s="102" t="s">
        <v>405</v>
      </c>
      <c r="D219" s="123" t="s">
        <v>8</v>
      </c>
      <c r="E219" s="123" t="s">
        <v>380</v>
      </c>
      <c r="F219" s="105"/>
    </row>
    <row r="220" spans="2:6" ht="24" customHeight="1" x14ac:dyDescent="0.2">
      <c r="B220" s="122">
        <v>9.16</v>
      </c>
      <c r="C220" s="102" t="s">
        <v>9</v>
      </c>
      <c r="D220" s="123" t="s">
        <v>0</v>
      </c>
      <c r="E220" s="123" t="s">
        <v>380</v>
      </c>
      <c r="F220" s="105"/>
    </row>
    <row r="221" spans="2:6" ht="28.8" customHeight="1" x14ac:dyDescent="0.2">
      <c r="B221" s="122">
        <v>9.17</v>
      </c>
      <c r="C221" s="102" t="s">
        <v>143</v>
      </c>
      <c r="D221" s="123" t="s">
        <v>8</v>
      </c>
      <c r="E221" s="123" t="s">
        <v>380</v>
      </c>
      <c r="F221" s="105"/>
    </row>
    <row r="222" spans="2:6" ht="22.8" x14ac:dyDescent="0.2">
      <c r="B222" s="122">
        <v>9.18</v>
      </c>
      <c r="C222" s="102" t="s">
        <v>144</v>
      </c>
      <c r="D222" s="123" t="s">
        <v>8</v>
      </c>
      <c r="E222" s="123" t="s">
        <v>380</v>
      </c>
      <c r="F222" s="105"/>
    </row>
    <row r="223" spans="2:6" ht="22.8" x14ac:dyDescent="0.2">
      <c r="B223" s="122">
        <v>9.19</v>
      </c>
      <c r="C223" s="102" t="s">
        <v>145</v>
      </c>
      <c r="D223" s="123" t="s">
        <v>1</v>
      </c>
      <c r="E223" s="123" t="s">
        <v>380</v>
      </c>
      <c r="F223" s="105"/>
    </row>
    <row r="224" spans="2:6" ht="16.5" customHeight="1" x14ac:dyDescent="0.2">
      <c r="B224" s="122">
        <v>9.1999999999999993</v>
      </c>
      <c r="C224" s="102" t="s">
        <v>146</v>
      </c>
      <c r="D224" s="123" t="s">
        <v>1</v>
      </c>
      <c r="E224" s="123" t="s">
        <v>380</v>
      </c>
      <c r="F224" s="105"/>
    </row>
    <row r="225" spans="2:6" ht="22.8" x14ac:dyDescent="0.2">
      <c r="B225" s="122">
        <v>9.2100000000000009</v>
      </c>
      <c r="C225" s="102" t="s">
        <v>147</v>
      </c>
      <c r="D225" s="123" t="s">
        <v>8</v>
      </c>
      <c r="E225" s="123" t="s">
        <v>380</v>
      </c>
      <c r="F225" s="105"/>
    </row>
    <row r="226" spans="2:6" ht="22.8" x14ac:dyDescent="0.2">
      <c r="B226" s="122">
        <v>9.2200000000000006</v>
      </c>
      <c r="C226" s="102" t="s">
        <v>113</v>
      </c>
      <c r="D226" s="123" t="s">
        <v>8</v>
      </c>
      <c r="E226" s="123" t="s">
        <v>380</v>
      </c>
      <c r="F226" s="105"/>
    </row>
    <row r="227" spans="2:6" ht="22.8" x14ac:dyDescent="0.2">
      <c r="B227" s="122">
        <v>9.23</v>
      </c>
      <c r="C227" s="102" t="s">
        <v>114</v>
      </c>
      <c r="D227" s="123" t="s">
        <v>8</v>
      </c>
      <c r="E227" s="123" t="s">
        <v>380</v>
      </c>
      <c r="F227" s="105"/>
    </row>
    <row r="228" spans="2:6" ht="22.8" x14ac:dyDescent="0.2">
      <c r="B228" s="122">
        <v>9.24</v>
      </c>
      <c r="C228" s="102" t="s">
        <v>148</v>
      </c>
      <c r="D228" s="123" t="s">
        <v>8</v>
      </c>
      <c r="E228" s="123" t="s">
        <v>380</v>
      </c>
      <c r="F228" s="105"/>
    </row>
    <row r="229" spans="2:6" ht="34.200000000000003" x14ac:dyDescent="0.2">
      <c r="B229" s="122">
        <v>9.25</v>
      </c>
      <c r="C229" s="102" t="s">
        <v>137</v>
      </c>
      <c r="D229" s="123" t="s">
        <v>8</v>
      </c>
      <c r="E229" s="123" t="s">
        <v>380</v>
      </c>
      <c r="F229" s="105"/>
    </row>
    <row r="230" spans="2:6" ht="22.8" x14ac:dyDescent="0.2">
      <c r="B230" s="122">
        <v>9.26</v>
      </c>
      <c r="C230" s="102" t="s">
        <v>109</v>
      </c>
      <c r="D230" s="123" t="s">
        <v>1</v>
      </c>
      <c r="E230" s="123" t="s">
        <v>380</v>
      </c>
      <c r="F230" s="105"/>
    </row>
    <row r="231" spans="2:6" ht="22.8" x14ac:dyDescent="0.2">
      <c r="B231" s="122">
        <v>9.27</v>
      </c>
      <c r="C231" s="102" t="s">
        <v>406</v>
      </c>
      <c r="D231" s="123" t="s">
        <v>8</v>
      </c>
      <c r="E231" s="123" t="s">
        <v>380</v>
      </c>
      <c r="F231" s="105"/>
    </row>
    <row r="232" spans="2:6" ht="34.200000000000003" x14ac:dyDescent="0.2">
      <c r="B232" s="122">
        <v>9.2799999999999994</v>
      </c>
      <c r="C232" s="102" t="s">
        <v>138</v>
      </c>
      <c r="D232" s="123" t="s">
        <v>1</v>
      </c>
      <c r="E232" s="123" t="s">
        <v>380</v>
      </c>
      <c r="F232" s="105"/>
    </row>
    <row r="233" spans="2:6" ht="34.200000000000003" x14ac:dyDescent="0.2">
      <c r="B233" s="122">
        <v>9.2899999999999991</v>
      </c>
      <c r="C233" s="102" t="s">
        <v>139</v>
      </c>
      <c r="D233" s="123" t="s">
        <v>8</v>
      </c>
      <c r="E233" s="123" t="s">
        <v>380</v>
      </c>
      <c r="F233" s="105"/>
    </row>
    <row r="234" spans="2:6" ht="34.200000000000003" x14ac:dyDescent="0.2">
      <c r="B234" s="122">
        <v>9.3000000000000007</v>
      </c>
      <c r="C234" s="102" t="s">
        <v>67</v>
      </c>
      <c r="D234" s="123" t="s">
        <v>8</v>
      </c>
      <c r="E234" s="123" t="s">
        <v>380</v>
      </c>
      <c r="F234" s="105"/>
    </row>
    <row r="235" spans="2:6" ht="45.6" x14ac:dyDescent="0.2">
      <c r="B235" s="122">
        <v>9.31</v>
      </c>
      <c r="C235" s="102" t="s">
        <v>140</v>
      </c>
      <c r="D235" s="123" t="s">
        <v>8</v>
      </c>
      <c r="E235" s="123" t="s">
        <v>380</v>
      </c>
      <c r="F235" s="105"/>
    </row>
    <row r="236" spans="2:6" ht="45.6" x14ac:dyDescent="0.2">
      <c r="B236" s="122">
        <v>9.3199999999999896</v>
      </c>
      <c r="C236" s="102" t="s">
        <v>141</v>
      </c>
      <c r="D236" s="123" t="s">
        <v>8</v>
      </c>
      <c r="E236" s="123" t="s">
        <v>380</v>
      </c>
      <c r="F236" s="105"/>
    </row>
    <row r="237" spans="2:6" ht="22.8" x14ac:dyDescent="0.2">
      <c r="B237" s="122">
        <v>9.3299999999999894</v>
      </c>
      <c r="C237" s="102" t="s">
        <v>86</v>
      </c>
      <c r="D237" s="123" t="s">
        <v>8</v>
      </c>
      <c r="E237" s="123" t="s">
        <v>380</v>
      </c>
      <c r="F237" s="105"/>
    </row>
    <row r="238" spans="2:6" ht="22.8" x14ac:dyDescent="0.2">
      <c r="B238" s="122">
        <v>9.3399999999999892</v>
      </c>
      <c r="C238" s="102" t="s">
        <v>87</v>
      </c>
      <c r="D238" s="123" t="s">
        <v>8</v>
      </c>
      <c r="E238" s="123" t="s">
        <v>380</v>
      </c>
      <c r="F238" s="105"/>
    </row>
    <row r="239" spans="2:6" ht="22.8" x14ac:dyDescent="0.2">
      <c r="B239" s="70">
        <v>9.3499999999999908</v>
      </c>
      <c r="C239" s="6" t="s">
        <v>142</v>
      </c>
      <c r="D239" s="7" t="s">
        <v>8</v>
      </c>
      <c r="E239" s="100" t="s">
        <v>380</v>
      </c>
      <c r="F239" s="86"/>
    </row>
    <row r="240" spans="2:6" ht="12" x14ac:dyDescent="0.2">
      <c r="B240" s="70">
        <v>9.3599999999999905</v>
      </c>
      <c r="C240" s="6" t="s">
        <v>270</v>
      </c>
      <c r="D240" s="7" t="s">
        <v>8</v>
      </c>
      <c r="E240" s="100" t="s">
        <v>380</v>
      </c>
      <c r="F240" s="86"/>
    </row>
    <row r="241" spans="2:6" x14ac:dyDescent="0.2">
      <c r="B241" s="70">
        <v>9.3699999999999903</v>
      </c>
      <c r="C241" s="6" t="s">
        <v>36</v>
      </c>
      <c r="D241" s="7" t="s">
        <v>8</v>
      </c>
      <c r="E241" s="100" t="s">
        <v>380</v>
      </c>
      <c r="F241" s="86"/>
    </row>
    <row r="242" spans="2:6" ht="22.8" x14ac:dyDescent="0.2">
      <c r="B242" s="70">
        <v>9.3799999999999901</v>
      </c>
      <c r="C242" s="6" t="s">
        <v>149</v>
      </c>
      <c r="D242" s="7" t="s">
        <v>8</v>
      </c>
      <c r="E242" s="100" t="s">
        <v>380</v>
      </c>
      <c r="F242" s="86"/>
    </row>
    <row r="243" spans="2:6" ht="22.8" x14ac:dyDescent="0.2">
      <c r="B243" s="70">
        <v>9.3899999999999899</v>
      </c>
      <c r="C243" s="6" t="s">
        <v>150</v>
      </c>
      <c r="D243" s="7" t="s">
        <v>8</v>
      </c>
      <c r="E243" s="100" t="s">
        <v>380</v>
      </c>
      <c r="F243" s="86"/>
    </row>
    <row r="244" spans="2:6" ht="22.8" x14ac:dyDescent="0.2">
      <c r="B244" s="70">
        <v>9.3999999999999897</v>
      </c>
      <c r="C244" s="6" t="s">
        <v>151</v>
      </c>
      <c r="D244" s="7" t="s">
        <v>8</v>
      </c>
      <c r="E244" s="100" t="s">
        <v>380</v>
      </c>
      <c r="F244" s="86"/>
    </row>
    <row r="245" spans="2:6" ht="22.8" x14ac:dyDescent="0.2">
      <c r="B245" s="70">
        <v>9.4099999999999895</v>
      </c>
      <c r="C245" s="6" t="s">
        <v>152</v>
      </c>
      <c r="D245" s="7" t="s">
        <v>8</v>
      </c>
      <c r="E245" s="100" t="s">
        <v>380</v>
      </c>
      <c r="F245" s="86"/>
    </row>
    <row r="246" spans="2:6" ht="22.8" x14ac:dyDescent="0.2">
      <c r="B246" s="70">
        <v>9.4199999999999893</v>
      </c>
      <c r="C246" s="6" t="s">
        <v>153</v>
      </c>
      <c r="D246" s="7" t="s">
        <v>8</v>
      </c>
      <c r="E246" s="100" t="s">
        <v>380</v>
      </c>
      <c r="F246" s="86"/>
    </row>
    <row r="247" spans="2:6" ht="22.8" x14ac:dyDescent="0.2">
      <c r="B247" s="122">
        <v>9.4299999999999908</v>
      </c>
      <c r="C247" s="102" t="s">
        <v>88</v>
      </c>
      <c r="D247" s="123" t="s">
        <v>8</v>
      </c>
      <c r="E247" s="123" t="s">
        <v>380</v>
      </c>
      <c r="F247" s="105"/>
    </row>
    <row r="248" spans="2:6" ht="22.8" x14ac:dyDescent="0.2">
      <c r="B248" s="70">
        <v>9.4399999999999906</v>
      </c>
      <c r="C248" s="6" t="s">
        <v>154</v>
      </c>
      <c r="D248" s="7" t="s">
        <v>8</v>
      </c>
      <c r="E248" s="100" t="s">
        <v>380</v>
      </c>
      <c r="F248" s="86"/>
    </row>
    <row r="249" spans="2:6" ht="22.8" x14ac:dyDescent="0.2">
      <c r="B249" s="122">
        <v>9.4499999999999904</v>
      </c>
      <c r="C249" s="102" t="s">
        <v>155</v>
      </c>
      <c r="D249" s="123" t="s">
        <v>8</v>
      </c>
      <c r="E249" s="123" t="s">
        <v>380</v>
      </c>
      <c r="F249" s="105"/>
    </row>
    <row r="250" spans="2:6" x14ac:dyDescent="0.2">
      <c r="B250" s="122">
        <v>9.4599999999999902</v>
      </c>
      <c r="C250" s="102" t="s">
        <v>120</v>
      </c>
      <c r="D250" s="123" t="s">
        <v>10</v>
      </c>
      <c r="E250" s="123" t="s">
        <v>380</v>
      </c>
      <c r="F250" s="105"/>
    </row>
    <row r="251" spans="2:6" ht="22.8" x14ac:dyDescent="0.2">
      <c r="B251" s="122">
        <v>9.46999999999999</v>
      </c>
      <c r="C251" s="102" t="s">
        <v>63</v>
      </c>
      <c r="D251" s="123" t="s">
        <v>10</v>
      </c>
      <c r="E251" s="123" t="s">
        <v>380</v>
      </c>
      <c r="F251" s="105"/>
    </row>
    <row r="252" spans="2:6" ht="22.8" x14ac:dyDescent="0.2">
      <c r="B252" s="122">
        <v>9.4799999999999898</v>
      </c>
      <c r="C252" s="102" t="s">
        <v>64</v>
      </c>
      <c r="D252" s="123" t="s">
        <v>10</v>
      </c>
      <c r="E252" s="123" t="s">
        <v>380</v>
      </c>
      <c r="F252" s="105"/>
    </row>
    <row r="253" spans="2:6" ht="22.8" x14ac:dyDescent="0.2">
      <c r="B253" s="122">
        <v>9.4899999999999896</v>
      </c>
      <c r="C253" s="102" t="s">
        <v>65</v>
      </c>
      <c r="D253" s="123" t="s">
        <v>10</v>
      </c>
      <c r="E253" s="123" t="s">
        <v>380</v>
      </c>
      <c r="F253" s="105"/>
    </row>
    <row r="254" spans="2:6" ht="22.8" x14ac:dyDescent="0.2">
      <c r="B254" s="122">
        <v>9.4999999999999893</v>
      </c>
      <c r="C254" s="102" t="s">
        <v>66</v>
      </c>
      <c r="D254" s="123" t="s">
        <v>10</v>
      </c>
      <c r="E254" s="123" t="s">
        <v>380</v>
      </c>
      <c r="F254" s="105"/>
    </row>
    <row r="255" spans="2:6" x14ac:dyDescent="0.2">
      <c r="B255" s="122">
        <v>9.5099999999999891</v>
      </c>
      <c r="C255" s="102" t="s">
        <v>11</v>
      </c>
      <c r="D255" s="123" t="s">
        <v>10</v>
      </c>
      <c r="E255" s="123" t="s">
        <v>380</v>
      </c>
      <c r="F255" s="105"/>
    </row>
    <row r="256" spans="2:6" x14ac:dyDescent="0.2">
      <c r="B256" s="122">
        <v>9.5199999999999907</v>
      </c>
      <c r="C256" s="102" t="s">
        <v>12</v>
      </c>
      <c r="D256" s="123" t="s">
        <v>10</v>
      </c>
      <c r="E256" s="123" t="s">
        <v>380</v>
      </c>
      <c r="F256" s="105"/>
    </row>
    <row r="257" spans="2:6" x14ac:dyDescent="0.2">
      <c r="B257" s="122">
        <v>9.5299999999999905</v>
      </c>
      <c r="C257" s="102" t="s">
        <v>13</v>
      </c>
      <c r="D257" s="123" t="s">
        <v>10</v>
      </c>
      <c r="E257" s="123" t="s">
        <v>380</v>
      </c>
      <c r="F257" s="105"/>
    </row>
    <row r="258" spans="2:6" x14ac:dyDescent="0.2">
      <c r="B258" s="122">
        <v>9.5399999999999903</v>
      </c>
      <c r="C258" s="102" t="s">
        <v>14</v>
      </c>
      <c r="D258" s="123" t="s">
        <v>10</v>
      </c>
      <c r="E258" s="123" t="s">
        <v>380</v>
      </c>
      <c r="F258" s="105"/>
    </row>
    <row r="259" spans="2:6" x14ac:dyDescent="0.2">
      <c r="B259" s="122">
        <v>9.5499999999999901</v>
      </c>
      <c r="C259" s="102" t="s">
        <v>15</v>
      </c>
      <c r="D259" s="123" t="s">
        <v>10</v>
      </c>
      <c r="E259" s="123" t="s">
        <v>380</v>
      </c>
      <c r="F259" s="105"/>
    </row>
    <row r="260" spans="2:6" x14ac:dyDescent="0.2">
      <c r="B260" s="122">
        <v>9.5599999999999898</v>
      </c>
      <c r="C260" s="102" t="s">
        <v>16</v>
      </c>
      <c r="D260" s="123" t="s">
        <v>10</v>
      </c>
      <c r="E260" s="123" t="s">
        <v>380</v>
      </c>
      <c r="F260" s="105"/>
    </row>
    <row r="261" spans="2:6" ht="22.8" x14ac:dyDescent="0.2">
      <c r="B261" s="70">
        <v>9.5699999999999896</v>
      </c>
      <c r="C261" s="6" t="s">
        <v>37</v>
      </c>
      <c r="D261" s="7" t="s">
        <v>10</v>
      </c>
      <c r="E261" s="100" t="s">
        <v>380</v>
      </c>
      <c r="F261" s="86"/>
    </row>
    <row r="262" spans="2:6" ht="22.8" x14ac:dyDescent="0.2">
      <c r="B262" s="122">
        <v>9.5799999999999894</v>
      </c>
      <c r="C262" s="102" t="s">
        <v>38</v>
      </c>
      <c r="D262" s="123" t="s">
        <v>10</v>
      </c>
      <c r="E262" s="123" t="s">
        <v>380</v>
      </c>
      <c r="F262" s="105"/>
    </row>
    <row r="263" spans="2:6" ht="22.8" x14ac:dyDescent="0.2">
      <c r="B263" s="70">
        <v>9.5899999999999892</v>
      </c>
      <c r="C263" s="6" t="s">
        <v>39</v>
      </c>
      <c r="D263" s="7" t="s">
        <v>10</v>
      </c>
      <c r="E263" s="100" t="s">
        <v>380</v>
      </c>
      <c r="F263" s="86"/>
    </row>
    <row r="264" spans="2:6" ht="22.8" x14ac:dyDescent="0.2">
      <c r="B264" s="70">
        <v>9.5999999999999908</v>
      </c>
      <c r="C264" s="6" t="s">
        <v>40</v>
      </c>
      <c r="D264" s="7" t="s">
        <v>10</v>
      </c>
      <c r="E264" s="100" t="s">
        <v>380</v>
      </c>
      <c r="F264" s="86"/>
    </row>
    <row r="265" spans="2:6" ht="22.8" x14ac:dyDescent="0.2">
      <c r="B265" s="122">
        <v>9.6099999999999905</v>
      </c>
      <c r="C265" s="102" t="s">
        <v>41</v>
      </c>
      <c r="D265" s="123" t="s">
        <v>10</v>
      </c>
      <c r="E265" s="123" t="s">
        <v>380</v>
      </c>
      <c r="F265" s="105"/>
    </row>
    <row r="266" spans="2:6" ht="22.8" x14ac:dyDescent="0.2">
      <c r="B266" s="70">
        <v>9.6199999999999903</v>
      </c>
      <c r="C266" s="6" t="s">
        <v>44</v>
      </c>
      <c r="D266" s="7" t="s">
        <v>10</v>
      </c>
      <c r="E266" s="100" t="s">
        <v>380</v>
      </c>
      <c r="F266" s="86"/>
    </row>
    <row r="267" spans="2:6" ht="22.8" x14ac:dyDescent="0.2">
      <c r="B267" s="70">
        <v>9.6299999999999901</v>
      </c>
      <c r="C267" s="6" t="s">
        <v>42</v>
      </c>
      <c r="D267" s="7" t="s">
        <v>10</v>
      </c>
      <c r="E267" s="100" t="s">
        <v>380</v>
      </c>
      <c r="F267" s="86"/>
    </row>
    <row r="268" spans="2:6" ht="22.8" x14ac:dyDescent="0.2">
      <c r="B268" s="70">
        <v>9.6399999999999899</v>
      </c>
      <c r="C268" s="6" t="s">
        <v>45</v>
      </c>
      <c r="D268" s="7" t="s">
        <v>10</v>
      </c>
      <c r="E268" s="100" t="s">
        <v>380</v>
      </c>
      <c r="F268" s="86"/>
    </row>
    <row r="269" spans="2:6" ht="22.8" x14ac:dyDescent="0.2">
      <c r="B269" s="70">
        <v>9.6499999999999897</v>
      </c>
      <c r="C269" s="6" t="s">
        <v>43</v>
      </c>
      <c r="D269" s="7" t="s">
        <v>10</v>
      </c>
      <c r="E269" s="100" t="s">
        <v>380</v>
      </c>
      <c r="F269" s="86"/>
    </row>
    <row r="270" spans="2:6" ht="22.8" x14ac:dyDescent="0.2">
      <c r="B270" s="70">
        <v>9.6599999999999895</v>
      </c>
      <c r="C270" s="6" t="s">
        <v>68</v>
      </c>
      <c r="D270" s="7" t="s">
        <v>10</v>
      </c>
      <c r="E270" s="100" t="s">
        <v>380</v>
      </c>
      <c r="F270" s="86"/>
    </row>
    <row r="271" spans="2:6" ht="22.8" x14ac:dyDescent="0.2">
      <c r="B271" s="70">
        <v>9.6699999999999893</v>
      </c>
      <c r="C271" s="6" t="s">
        <v>46</v>
      </c>
      <c r="D271" s="7" t="s">
        <v>10</v>
      </c>
      <c r="E271" s="100" t="s">
        <v>380</v>
      </c>
      <c r="F271" s="86"/>
    </row>
    <row r="272" spans="2:6" ht="22.8" x14ac:dyDescent="0.2">
      <c r="B272" s="70">
        <v>9.6799999999999908</v>
      </c>
      <c r="C272" s="6" t="s">
        <v>47</v>
      </c>
      <c r="D272" s="7" t="s">
        <v>10</v>
      </c>
      <c r="E272" s="100" t="s">
        <v>380</v>
      </c>
      <c r="F272" s="86"/>
    </row>
    <row r="273" spans="2:6" ht="22.8" x14ac:dyDescent="0.2">
      <c r="B273" s="70">
        <v>9.6899999999999906</v>
      </c>
      <c r="C273" s="6" t="s">
        <v>47</v>
      </c>
      <c r="D273" s="7" t="s">
        <v>10</v>
      </c>
      <c r="E273" s="100" t="s">
        <v>380</v>
      </c>
      <c r="F273" s="86"/>
    </row>
    <row r="274" spans="2:6" x14ac:dyDescent="0.2">
      <c r="B274" s="70">
        <v>9.6999999999999904</v>
      </c>
      <c r="C274" s="6" t="s">
        <v>48</v>
      </c>
      <c r="D274" s="7" t="s">
        <v>10</v>
      </c>
      <c r="E274" s="100" t="s">
        <v>380</v>
      </c>
      <c r="F274" s="86"/>
    </row>
    <row r="275" spans="2:6" x14ac:dyDescent="0.2">
      <c r="B275" s="70">
        <v>9.7099999999999902</v>
      </c>
      <c r="C275" s="6" t="s">
        <v>49</v>
      </c>
      <c r="D275" s="7" t="s">
        <v>10</v>
      </c>
      <c r="E275" s="100" t="s">
        <v>380</v>
      </c>
      <c r="F275" s="86"/>
    </row>
    <row r="276" spans="2:6" x14ac:dyDescent="0.2">
      <c r="B276" s="122">
        <v>9.71999999999999</v>
      </c>
      <c r="C276" s="102" t="s">
        <v>50</v>
      </c>
      <c r="D276" s="123" t="s">
        <v>10</v>
      </c>
      <c r="E276" s="123" t="s">
        <v>380</v>
      </c>
      <c r="F276" s="105"/>
    </row>
    <row r="277" spans="2:6" x14ac:dyDescent="0.2">
      <c r="B277" s="122">
        <v>9.7299999999999898</v>
      </c>
      <c r="C277" s="102" t="s">
        <v>51</v>
      </c>
      <c r="D277" s="123" t="s">
        <v>10</v>
      </c>
      <c r="E277" s="123" t="s">
        <v>380</v>
      </c>
      <c r="F277" s="105"/>
    </row>
    <row r="278" spans="2:6" x14ac:dyDescent="0.2">
      <c r="B278" s="122">
        <v>9.7399999999999896</v>
      </c>
      <c r="C278" s="102" t="s">
        <v>52</v>
      </c>
      <c r="D278" s="123" t="s">
        <v>10</v>
      </c>
      <c r="E278" s="123" t="s">
        <v>380</v>
      </c>
      <c r="F278" s="105"/>
    </row>
    <row r="279" spans="2:6" x14ac:dyDescent="0.2">
      <c r="B279" s="122">
        <v>9.7499999999999893</v>
      </c>
      <c r="C279" s="102" t="s">
        <v>53</v>
      </c>
      <c r="D279" s="123" t="s">
        <v>10</v>
      </c>
      <c r="E279" s="123" t="s">
        <v>380</v>
      </c>
      <c r="F279" s="105"/>
    </row>
    <row r="280" spans="2:6" x14ac:dyDescent="0.2">
      <c r="B280" s="70">
        <v>9.7599999999999891</v>
      </c>
      <c r="C280" s="6" t="s">
        <v>54</v>
      </c>
      <c r="D280" s="7" t="s">
        <v>10</v>
      </c>
      <c r="E280" s="100" t="s">
        <v>380</v>
      </c>
      <c r="F280" s="86"/>
    </row>
    <row r="281" spans="2:6" x14ac:dyDescent="0.2">
      <c r="B281" s="70">
        <v>9.7699999999999907</v>
      </c>
      <c r="C281" s="6" t="s">
        <v>55</v>
      </c>
      <c r="D281" s="7" t="s">
        <v>10</v>
      </c>
      <c r="E281" s="100" t="s">
        <v>380</v>
      </c>
      <c r="F281" s="86"/>
    </row>
    <row r="282" spans="2:6" x14ac:dyDescent="0.2">
      <c r="B282" s="70">
        <v>9.7799999999999905</v>
      </c>
      <c r="C282" s="6" t="s">
        <v>156</v>
      </c>
      <c r="D282" s="7" t="s">
        <v>8</v>
      </c>
      <c r="E282" s="100" t="s">
        <v>380</v>
      </c>
      <c r="F282" s="86"/>
    </row>
    <row r="283" spans="2:6" x14ac:dyDescent="0.2">
      <c r="B283" s="70">
        <v>9.7899999999999796</v>
      </c>
      <c r="C283" s="6" t="s">
        <v>17</v>
      </c>
      <c r="D283" s="7" t="s">
        <v>8</v>
      </c>
      <c r="E283" s="100" t="s">
        <v>380</v>
      </c>
      <c r="F283" s="86"/>
    </row>
    <row r="284" spans="2:6" x14ac:dyDescent="0.2">
      <c r="B284" s="70">
        <v>9.7999999999999794</v>
      </c>
      <c r="C284" s="6" t="s">
        <v>69</v>
      </c>
      <c r="D284" s="7" t="s">
        <v>8</v>
      </c>
      <c r="E284" s="100" t="s">
        <v>380</v>
      </c>
      <c r="F284" s="86"/>
    </row>
    <row r="285" spans="2:6" x14ac:dyDescent="0.2">
      <c r="B285" s="70">
        <v>9.8099999999999792</v>
      </c>
      <c r="C285" s="6" t="s">
        <v>56</v>
      </c>
      <c r="D285" s="7" t="s">
        <v>1</v>
      </c>
      <c r="E285" s="100" t="s">
        <v>380</v>
      </c>
      <c r="F285" s="86"/>
    </row>
    <row r="286" spans="2:6" x14ac:dyDescent="0.2">
      <c r="B286" s="70">
        <v>9.8199999999999807</v>
      </c>
      <c r="C286" s="6" t="s">
        <v>57</v>
      </c>
      <c r="D286" s="7" t="s">
        <v>8</v>
      </c>
      <c r="E286" s="100" t="s">
        <v>380</v>
      </c>
      <c r="F286" s="86"/>
    </row>
    <row r="287" spans="2:6" x14ac:dyDescent="0.2">
      <c r="B287" s="70">
        <v>9.8299999999999805</v>
      </c>
      <c r="C287" s="6" t="s">
        <v>58</v>
      </c>
      <c r="D287" s="7" t="s">
        <v>8</v>
      </c>
      <c r="E287" s="100" t="s">
        <v>380</v>
      </c>
      <c r="F287" s="86"/>
    </row>
    <row r="288" spans="2:6" x14ac:dyDescent="0.2">
      <c r="B288" s="70">
        <v>9.8399999999999803</v>
      </c>
      <c r="C288" s="6" t="s">
        <v>107</v>
      </c>
      <c r="D288" s="7" t="s">
        <v>10</v>
      </c>
      <c r="E288" s="100" t="s">
        <v>380</v>
      </c>
      <c r="F288" s="86"/>
    </row>
    <row r="289" spans="2:6" x14ac:dyDescent="0.2">
      <c r="B289" s="70">
        <v>9.8499999999999801</v>
      </c>
      <c r="C289" s="6" t="s">
        <v>108</v>
      </c>
      <c r="D289" s="7" t="s">
        <v>10</v>
      </c>
      <c r="E289" s="100" t="s">
        <v>380</v>
      </c>
      <c r="F289" s="86"/>
    </row>
    <row r="290" spans="2:6" ht="45.6" x14ac:dyDescent="0.2">
      <c r="B290" s="70">
        <v>9.8599999999999799</v>
      </c>
      <c r="C290" s="6" t="s">
        <v>311</v>
      </c>
      <c r="D290" s="7" t="s">
        <v>8</v>
      </c>
      <c r="E290" s="100" t="s">
        <v>380</v>
      </c>
      <c r="F290" s="86"/>
    </row>
    <row r="291" spans="2:6" ht="45.6" x14ac:dyDescent="0.2">
      <c r="B291" s="70">
        <v>9.8699999999999797</v>
      </c>
      <c r="C291" s="6" t="s">
        <v>312</v>
      </c>
      <c r="D291" s="7" t="s">
        <v>8</v>
      </c>
      <c r="E291" s="100" t="s">
        <v>380</v>
      </c>
      <c r="F291" s="86"/>
    </row>
    <row r="292" spans="2:6" ht="22.8" x14ac:dyDescent="0.2">
      <c r="B292" s="70">
        <v>9.8799999999999795</v>
      </c>
      <c r="C292" s="6" t="s">
        <v>121</v>
      </c>
      <c r="D292" s="7" t="s">
        <v>8</v>
      </c>
      <c r="E292" s="100" t="s">
        <v>380</v>
      </c>
      <c r="F292" s="86"/>
    </row>
    <row r="293" spans="2:6" ht="34.200000000000003" x14ac:dyDescent="0.2">
      <c r="B293" s="70">
        <v>9.8899999999999793</v>
      </c>
      <c r="C293" s="6" t="s">
        <v>18</v>
      </c>
      <c r="D293" s="7" t="s">
        <v>271</v>
      </c>
      <c r="E293" s="100" t="s">
        <v>380</v>
      </c>
      <c r="F293" s="86"/>
    </row>
    <row r="294" spans="2:6" ht="22.8" x14ac:dyDescent="0.2">
      <c r="B294" s="70">
        <v>9.8999999999999808</v>
      </c>
      <c r="C294" s="6" t="s">
        <v>59</v>
      </c>
      <c r="D294" s="7" t="s">
        <v>8</v>
      </c>
      <c r="E294" s="100" t="s">
        <v>380</v>
      </c>
      <c r="F294" s="86"/>
    </row>
    <row r="295" spans="2:6" ht="22.8" x14ac:dyDescent="0.2">
      <c r="B295" s="122">
        <v>9.9099999999999806</v>
      </c>
      <c r="C295" s="102" t="s">
        <v>157</v>
      </c>
      <c r="D295" s="123" t="s">
        <v>8</v>
      </c>
      <c r="E295" s="123" t="s">
        <v>380</v>
      </c>
      <c r="F295" s="105"/>
    </row>
    <row r="296" spans="2:6" ht="34.200000000000003" x14ac:dyDescent="0.2">
      <c r="B296" s="122">
        <v>9.9199999999999804</v>
      </c>
      <c r="C296" s="102" t="s">
        <v>159</v>
      </c>
      <c r="D296" s="123" t="s">
        <v>8</v>
      </c>
      <c r="E296" s="123" t="s">
        <v>380</v>
      </c>
      <c r="F296" s="105"/>
    </row>
    <row r="297" spans="2:6" ht="34.200000000000003" x14ac:dyDescent="0.2">
      <c r="B297" s="122">
        <v>9.9299999999999802</v>
      </c>
      <c r="C297" s="102" t="s">
        <v>158</v>
      </c>
      <c r="D297" s="123" t="s">
        <v>8</v>
      </c>
      <c r="E297" s="123" t="s">
        <v>380</v>
      </c>
      <c r="F297" s="105"/>
    </row>
    <row r="298" spans="2:6" x14ac:dyDescent="0.2">
      <c r="B298" s="70">
        <v>9.93999999999998</v>
      </c>
      <c r="C298" s="6" t="s">
        <v>160</v>
      </c>
      <c r="D298" s="7" t="s">
        <v>60</v>
      </c>
      <c r="E298" s="100" t="s">
        <v>380</v>
      </c>
      <c r="F298" s="86"/>
    </row>
    <row r="299" spans="2:6" x14ac:dyDescent="0.2">
      <c r="B299" s="70">
        <v>9.9499999999999797</v>
      </c>
      <c r="C299" s="6" t="s">
        <v>61</v>
      </c>
      <c r="D299" s="7" t="s">
        <v>1</v>
      </c>
      <c r="E299" s="100" t="s">
        <v>380</v>
      </c>
      <c r="F299" s="86"/>
    </row>
    <row r="300" spans="2:6" x14ac:dyDescent="0.2">
      <c r="B300" s="70">
        <v>9.9599999999999795</v>
      </c>
      <c r="C300" s="6" t="s">
        <v>115</v>
      </c>
      <c r="D300" s="7" t="s">
        <v>1</v>
      </c>
      <c r="E300" s="100" t="s">
        <v>380</v>
      </c>
      <c r="F300" s="86"/>
    </row>
    <row r="301" spans="2:6" ht="22.8" x14ac:dyDescent="0.2">
      <c r="B301" s="70">
        <v>9.9699999999999793</v>
      </c>
      <c r="C301" s="6" t="s">
        <v>301</v>
      </c>
      <c r="D301" s="7" t="s">
        <v>1</v>
      </c>
      <c r="E301" s="100" t="s">
        <v>380</v>
      </c>
      <c r="F301" s="86"/>
    </row>
    <row r="302" spans="2:6" ht="22.8" x14ac:dyDescent="0.2">
      <c r="B302" s="70">
        <v>9.9799999999999809</v>
      </c>
      <c r="C302" s="6" t="s">
        <v>302</v>
      </c>
      <c r="D302" s="7" t="s">
        <v>1</v>
      </c>
      <c r="E302" s="100" t="s">
        <v>380</v>
      </c>
      <c r="F302" s="86"/>
    </row>
    <row r="303" spans="2:6" ht="68.400000000000006" x14ac:dyDescent="0.2">
      <c r="B303" s="122">
        <v>9.9899999999999807</v>
      </c>
      <c r="C303" s="102" t="s">
        <v>314</v>
      </c>
      <c r="D303" s="123" t="s">
        <v>1</v>
      </c>
      <c r="E303" s="123" t="s">
        <v>380</v>
      </c>
      <c r="F303" s="105"/>
    </row>
    <row r="304" spans="2:6" ht="68.400000000000006" x14ac:dyDescent="0.2">
      <c r="B304" s="124">
        <v>9.1</v>
      </c>
      <c r="C304" s="102" t="s">
        <v>313</v>
      </c>
      <c r="D304" s="123" t="s">
        <v>1</v>
      </c>
      <c r="E304" s="123" t="s">
        <v>380</v>
      </c>
      <c r="F304" s="105"/>
    </row>
    <row r="305" spans="1:6" x14ac:dyDescent="0.2">
      <c r="B305" s="71">
        <v>9.1010000000000009</v>
      </c>
      <c r="C305" s="6" t="s">
        <v>70</v>
      </c>
      <c r="D305" s="7" t="s">
        <v>1</v>
      </c>
      <c r="E305" s="100" t="s">
        <v>380</v>
      </c>
      <c r="F305" s="86"/>
    </row>
    <row r="306" spans="1:6" x14ac:dyDescent="0.2">
      <c r="B306" s="71">
        <v>9.1020000000000003</v>
      </c>
      <c r="C306" s="6" t="s">
        <v>71</v>
      </c>
      <c r="D306" s="7" t="s">
        <v>1</v>
      </c>
      <c r="E306" s="100" t="s">
        <v>380</v>
      </c>
      <c r="F306" s="86"/>
    </row>
    <row r="307" spans="1:6" customFormat="1" ht="14.4" x14ac:dyDescent="0.3">
      <c r="B307" s="71">
        <v>9.1029999999999998</v>
      </c>
      <c r="C307" s="6" t="s">
        <v>72</v>
      </c>
      <c r="D307" s="7" t="s">
        <v>1</v>
      </c>
      <c r="E307" s="100" t="s">
        <v>380</v>
      </c>
      <c r="F307" s="86"/>
    </row>
    <row r="308" spans="1:6" customFormat="1" ht="14.4" x14ac:dyDescent="0.3">
      <c r="B308" s="71">
        <v>9.1039999999999992</v>
      </c>
      <c r="C308" s="6" t="s">
        <v>73</v>
      </c>
      <c r="D308" s="7" t="s">
        <v>1</v>
      </c>
      <c r="E308" s="100" t="s">
        <v>380</v>
      </c>
      <c r="F308" s="86"/>
    </row>
    <row r="309" spans="1:6" ht="22.8" x14ac:dyDescent="0.2">
      <c r="B309" s="71">
        <v>9.1050000000000093</v>
      </c>
      <c r="C309" s="6" t="s">
        <v>74</v>
      </c>
      <c r="D309" s="7" t="s">
        <v>1</v>
      </c>
      <c r="E309" s="100" t="s">
        <v>380</v>
      </c>
      <c r="F309" s="86"/>
    </row>
    <row r="310" spans="1:6" x14ac:dyDescent="0.2">
      <c r="B310" s="71">
        <v>9.1060000000000105</v>
      </c>
      <c r="C310" s="6" t="s">
        <v>75</v>
      </c>
      <c r="D310" s="7" t="s">
        <v>1</v>
      </c>
      <c r="E310" s="100" t="s">
        <v>380</v>
      </c>
      <c r="F310" s="86"/>
    </row>
    <row r="311" spans="1:6" x14ac:dyDescent="0.2">
      <c r="B311" s="71">
        <v>9.10700000000001</v>
      </c>
      <c r="C311" s="6" t="s">
        <v>116</v>
      </c>
      <c r="D311" s="7" t="s">
        <v>1</v>
      </c>
      <c r="E311" s="100" t="s">
        <v>380</v>
      </c>
      <c r="F311" s="86"/>
    </row>
    <row r="312" spans="1:6" x14ac:dyDescent="0.2">
      <c r="B312" s="71">
        <v>9.1080000000000094</v>
      </c>
      <c r="C312" s="6" t="s">
        <v>76</v>
      </c>
      <c r="D312" s="7" t="s">
        <v>1</v>
      </c>
      <c r="E312" s="100" t="s">
        <v>380</v>
      </c>
      <c r="F312" s="86"/>
    </row>
    <row r="313" spans="1:6" ht="22.8" x14ac:dyDescent="0.2">
      <c r="A313" s="19" t="s">
        <v>377</v>
      </c>
      <c r="B313" s="71">
        <v>9.1090000000000106</v>
      </c>
      <c r="C313" s="6" t="s">
        <v>110</v>
      </c>
      <c r="D313" s="7" t="s">
        <v>1</v>
      </c>
      <c r="E313" s="100" t="s">
        <v>380</v>
      </c>
      <c r="F313" s="86"/>
    </row>
    <row r="314" spans="1:6" ht="22.8" x14ac:dyDescent="0.2">
      <c r="B314" s="71">
        <v>9.1100000000000101</v>
      </c>
      <c r="C314" s="6" t="s">
        <v>77</v>
      </c>
      <c r="D314" s="7" t="s">
        <v>1</v>
      </c>
      <c r="E314" s="100" t="s">
        <v>380</v>
      </c>
      <c r="F314" s="86"/>
    </row>
    <row r="315" spans="1:6" x14ac:dyDescent="0.2">
      <c r="B315" s="71">
        <v>9.1110000000000095</v>
      </c>
      <c r="C315" s="6" t="s">
        <v>89</v>
      </c>
      <c r="D315" s="7" t="s">
        <v>1</v>
      </c>
      <c r="E315" s="100" t="s">
        <v>380</v>
      </c>
      <c r="F315" s="86"/>
    </row>
    <row r="316" spans="1:6" x14ac:dyDescent="0.2">
      <c r="B316" s="71">
        <v>9.1120000000000108</v>
      </c>
      <c r="C316" s="6" t="s">
        <v>85</v>
      </c>
      <c r="D316" s="7" t="s">
        <v>1</v>
      </c>
      <c r="E316" s="100" t="s">
        <v>380</v>
      </c>
      <c r="F316" s="86"/>
    </row>
    <row r="317" spans="1:6" ht="34.200000000000003" x14ac:dyDescent="0.2">
      <c r="B317" s="71">
        <v>9.1130000000000209</v>
      </c>
      <c r="C317" s="6" t="s">
        <v>161</v>
      </c>
      <c r="D317" s="7" t="s">
        <v>1</v>
      </c>
      <c r="E317" s="100" t="s">
        <v>380</v>
      </c>
      <c r="F317" s="86"/>
    </row>
    <row r="318" spans="1:6" x14ac:dyDescent="0.2">
      <c r="B318" s="71">
        <v>9.1140000000000203</v>
      </c>
      <c r="C318" s="6" t="s">
        <v>78</v>
      </c>
      <c r="D318" s="7" t="s">
        <v>1</v>
      </c>
      <c r="E318" s="100" t="s">
        <v>380</v>
      </c>
      <c r="F318" s="86"/>
    </row>
    <row r="319" spans="1:6" x14ac:dyDescent="0.2">
      <c r="B319" s="71">
        <v>9.1150000000000198</v>
      </c>
      <c r="C319" s="6" t="s">
        <v>79</v>
      </c>
      <c r="D319" s="7" t="s">
        <v>1</v>
      </c>
      <c r="E319" s="100" t="s">
        <v>380</v>
      </c>
      <c r="F319" s="86"/>
    </row>
    <row r="320" spans="1:6" x14ac:dyDescent="0.2">
      <c r="B320" s="71">
        <v>9.1160000000000192</v>
      </c>
      <c r="C320" s="6" t="s">
        <v>90</v>
      </c>
      <c r="D320" s="7" t="s">
        <v>1</v>
      </c>
      <c r="E320" s="100" t="s">
        <v>380</v>
      </c>
      <c r="F320" s="86"/>
    </row>
    <row r="321" spans="2:6" ht="22.8" x14ac:dyDescent="0.2">
      <c r="B321" s="71">
        <v>9.1170000000000204</v>
      </c>
      <c r="C321" s="6" t="s">
        <v>265</v>
      </c>
      <c r="D321" s="7" t="s">
        <v>1</v>
      </c>
      <c r="E321" s="100" t="s">
        <v>380</v>
      </c>
      <c r="F321" s="86"/>
    </row>
    <row r="322" spans="2:6" x14ac:dyDescent="0.2">
      <c r="B322" s="71">
        <v>9.1180000000000199</v>
      </c>
      <c r="C322" s="6" t="s">
        <v>80</v>
      </c>
      <c r="D322" s="7" t="s">
        <v>10</v>
      </c>
      <c r="E322" s="100" t="s">
        <v>380</v>
      </c>
      <c r="F322" s="86"/>
    </row>
    <row r="323" spans="2:6" x14ac:dyDescent="0.2">
      <c r="B323" s="71">
        <v>9.1190000000000193</v>
      </c>
      <c r="C323" s="6" t="s">
        <v>81</v>
      </c>
      <c r="D323" s="7" t="s">
        <v>10</v>
      </c>
      <c r="E323" s="100" t="s">
        <v>380</v>
      </c>
      <c r="F323" s="86"/>
    </row>
    <row r="324" spans="2:6" ht="22.8" x14ac:dyDescent="0.2">
      <c r="B324" s="71">
        <v>9.1200000000000205</v>
      </c>
      <c r="C324" s="6" t="s">
        <v>383</v>
      </c>
      <c r="D324" s="7" t="s">
        <v>1</v>
      </c>
      <c r="E324" s="100" t="s">
        <v>380</v>
      </c>
      <c r="F324" s="86"/>
    </row>
    <row r="325" spans="2:6" ht="22.8" x14ac:dyDescent="0.2">
      <c r="B325" s="71">
        <v>9.1210000000000306</v>
      </c>
      <c r="C325" s="6" t="s">
        <v>82</v>
      </c>
      <c r="D325" s="7" t="s">
        <v>92</v>
      </c>
      <c r="E325" s="100" t="s">
        <v>380</v>
      </c>
      <c r="F325" s="86"/>
    </row>
    <row r="326" spans="2:6" ht="22.8" x14ac:dyDescent="0.2">
      <c r="B326" s="71">
        <v>9.1220000000000301</v>
      </c>
      <c r="C326" s="6" t="s">
        <v>83</v>
      </c>
      <c r="D326" s="7" t="s">
        <v>1</v>
      </c>
      <c r="E326" s="100" t="s">
        <v>380</v>
      </c>
      <c r="F326" s="86"/>
    </row>
    <row r="327" spans="2:6" x14ac:dyDescent="0.2">
      <c r="B327" s="71">
        <v>9.1230000000000295</v>
      </c>
      <c r="C327" s="6" t="s">
        <v>91</v>
      </c>
      <c r="D327" s="7" t="s">
        <v>10</v>
      </c>
      <c r="E327" s="100" t="s">
        <v>380</v>
      </c>
      <c r="F327" s="86"/>
    </row>
    <row r="328" spans="2:6" x14ac:dyDescent="0.2">
      <c r="B328" s="71">
        <v>9.1240000000000308</v>
      </c>
      <c r="C328" s="6" t="s">
        <v>84</v>
      </c>
      <c r="D328" s="7" t="s">
        <v>1</v>
      </c>
      <c r="E328" s="100" t="s">
        <v>380</v>
      </c>
      <c r="F328" s="86"/>
    </row>
    <row r="329" spans="2:6" ht="22.8" x14ac:dyDescent="0.2">
      <c r="B329" s="71">
        <v>9.1250000000000302</v>
      </c>
      <c r="C329" s="6" t="s">
        <v>122</v>
      </c>
      <c r="D329" s="7" t="s">
        <v>10</v>
      </c>
      <c r="E329" s="100" t="s">
        <v>380</v>
      </c>
      <c r="F329" s="86"/>
    </row>
    <row r="330" spans="2:6" x14ac:dyDescent="0.2">
      <c r="B330" s="124">
        <v>9.1260000000000296</v>
      </c>
      <c r="C330" s="102" t="s">
        <v>123</v>
      </c>
      <c r="D330" s="123" t="s">
        <v>10</v>
      </c>
      <c r="E330" s="123" t="s">
        <v>380</v>
      </c>
      <c r="F330" s="105"/>
    </row>
    <row r="331" spans="2:6" x14ac:dyDescent="0.2">
      <c r="B331" s="71">
        <v>9.1270000000000309</v>
      </c>
      <c r="C331" s="6" t="s">
        <v>111</v>
      </c>
      <c r="D331" s="7" t="s">
        <v>1</v>
      </c>
      <c r="E331" s="100" t="s">
        <v>380</v>
      </c>
      <c r="F331" s="86"/>
    </row>
    <row r="332" spans="2:6" x14ac:dyDescent="0.2">
      <c r="B332" s="71">
        <v>9.1280000000000303</v>
      </c>
      <c r="C332" s="6" t="s">
        <v>112</v>
      </c>
      <c r="D332" s="7" t="s">
        <v>1</v>
      </c>
      <c r="E332" s="100" t="s">
        <v>380</v>
      </c>
      <c r="F332" s="86"/>
    </row>
    <row r="333" spans="2:6" x14ac:dyDescent="0.2">
      <c r="B333" s="71">
        <v>9.1290000000000404</v>
      </c>
      <c r="C333" s="6" t="s">
        <v>384</v>
      </c>
      <c r="D333" s="7" t="s">
        <v>1</v>
      </c>
      <c r="E333" s="100" t="s">
        <v>380</v>
      </c>
      <c r="F333" s="86"/>
    </row>
    <row r="334" spans="2:6" x14ac:dyDescent="0.2">
      <c r="B334" s="71">
        <v>9.1300000000000399</v>
      </c>
      <c r="C334" s="6" t="s">
        <v>124</v>
      </c>
      <c r="D334" s="7" t="s">
        <v>1</v>
      </c>
      <c r="E334" s="100" t="s">
        <v>380</v>
      </c>
      <c r="F334" s="86"/>
    </row>
    <row r="335" spans="2:6" ht="22.8" x14ac:dyDescent="0.2">
      <c r="B335" s="124">
        <v>9.1310000000000393</v>
      </c>
      <c r="C335" s="102" t="s">
        <v>305</v>
      </c>
      <c r="D335" s="123" t="s">
        <v>1</v>
      </c>
      <c r="E335" s="123" t="s">
        <v>380</v>
      </c>
      <c r="F335" s="105"/>
    </row>
    <row r="336" spans="2:6" ht="22.8" x14ac:dyDescent="0.2">
      <c r="B336" s="124">
        <v>9.1320000000000405</v>
      </c>
      <c r="C336" s="102" t="s">
        <v>306</v>
      </c>
      <c r="D336" s="123" t="s">
        <v>1</v>
      </c>
      <c r="E336" s="123" t="s">
        <v>380</v>
      </c>
      <c r="F336" s="105"/>
    </row>
    <row r="337" spans="2:6" x14ac:dyDescent="0.2">
      <c r="B337" s="71">
        <v>9.13300000000004</v>
      </c>
      <c r="C337" s="6" t="s">
        <v>385</v>
      </c>
      <c r="D337" s="7" t="s">
        <v>1</v>
      </c>
      <c r="E337" s="100" t="s">
        <v>380</v>
      </c>
      <c r="F337" s="86"/>
    </row>
    <row r="338" spans="2:6" ht="25.5" customHeight="1" x14ac:dyDescent="0.2">
      <c r="B338" s="71">
        <v>9.1340000000000394</v>
      </c>
      <c r="C338" s="6" t="s">
        <v>386</v>
      </c>
      <c r="D338" s="7" t="s">
        <v>1</v>
      </c>
      <c r="E338" s="100" t="s">
        <v>380</v>
      </c>
      <c r="F338" s="86"/>
    </row>
    <row r="339" spans="2:6" ht="21.9" customHeight="1" x14ac:dyDescent="0.2">
      <c r="B339" s="124">
        <v>9.1350000000000406</v>
      </c>
      <c r="C339" s="102" t="s">
        <v>387</v>
      </c>
      <c r="D339" s="123" t="s">
        <v>0</v>
      </c>
      <c r="E339" s="123" t="s">
        <v>380</v>
      </c>
      <c r="F339" s="105"/>
    </row>
    <row r="340" spans="2:6" ht="21.9" customHeight="1" x14ac:dyDescent="0.2">
      <c r="B340" s="124">
        <v>9.1360000000000401</v>
      </c>
      <c r="C340" s="102" t="s">
        <v>388</v>
      </c>
      <c r="D340" s="123" t="s">
        <v>1</v>
      </c>
      <c r="E340" s="123" t="s">
        <v>380</v>
      </c>
      <c r="F340" s="105"/>
    </row>
    <row r="341" spans="2:6" ht="21.9" customHeight="1" x14ac:dyDescent="0.2">
      <c r="B341" s="71">
        <v>9.1370000000000395</v>
      </c>
      <c r="C341" s="6" t="s">
        <v>389</v>
      </c>
      <c r="D341" s="7" t="s">
        <v>1</v>
      </c>
      <c r="E341" s="100" t="s">
        <v>380</v>
      </c>
      <c r="F341" s="86"/>
    </row>
    <row r="342" spans="2:6" ht="21.9" customHeight="1" x14ac:dyDescent="0.2">
      <c r="B342" s="71">
        <v>9.1380000000000496</v>
      </c>
      <c r="C342" s="6" t="s">
        <v>390</v>
      </c>
      <c r="D342" s="7" t="s">
        <v>1</v>
      </c>
      <c r="E342" s="100" t="s">
        <v>380</v>
      </c>
      <c r="F342" s="86"/>
    </row>
    <row r="343" spans="2:6" ht="21.9" customHeight="1" x14ac:dyDescent="0.2">
      <c r="B343" s="71">
        <v>9.1390000000000509</v>
      </c>
      <c r="C343" s="6" t="s">
        <v>391</v>
      </c>
      <c r="D343" s="7" t="s">
        <v>1</v>
      </c>
      <c r="E343" s="100" t="s">
        <v>380</v>
      </c>
      <c r="F343" s="86"/>
    </row>
    <row r="344" spans="2:6" ht="21.9" customHeight="1" x14ac:dyDescent="0.2">
      <c r="B344" s="71">
        <v>9.1400000000000503</v>
      </c>
      <c r="C344" s="6" t="s">
        <v>392</v>
      </c>
      <c r="D344" s="7" t="s">
        <v>1</v>
      </c>
      <c r="E344" s="100" t="s">
        <v>380</v>
      </c>
      <c r="F344" s="86"/>
    </row>
    <row r="345" spans="2:6" ht="21.9" customHeight="1" thickBot="1" x14ac:dyDescent="0.25">
      <c r="B345" s="125">
        <v>9.1410000000000498</v>
      </c>
      <c r="C345" s="113" t="s">
        <v>393</v>
      </c>
      <c r="D345" s="126" t="s">
        <v>1</v>
      </c>
      <c r="E345" s="126" t="s">
        <v>380</v>
      </c>
      <c r="F345" s="127"/>
    </row>
    <row r="346" spans="2:6" ht="16.95" customHeight="1" thickBot="1" x14ac:dyDescent="0.25">
      <c r="B346" s="65"/>
      <c r="C346" s="213" t="s">
        <v>362</v>
      </c>
      <c r="D346" s="213"/>
      <c r="E346" s="213"/>
      <c r="F346" s="64">
        <f>SUM(F205:F345)</f>
        <v>0</v>
      </c>
    </row>
    <row r="347" spans="2:6" ht="16.95" customHeight="1" thickBot="1" x14ac:dyDescent="0.25">
      <c r="B347" s="65"/>
      <c r="C347" s="58"/>
      <c r="D347" s="65"/>
      <c r="E347" s="72"/>
      <c r="F347" s="60"/>
    </row>
    <row r="348" spans="2:6" s="36" customFormat="1" ht="24.6" thickBot="1" x14ac:dyDescent="0.3">
      <c r="B348" s="43">
        <v>10</v>
      </c>
      <c r="C348" s="13" t="s">
        <v>264</v>
      </c>
      <c r="D348" s="25" t="s">
        <v>361</v>
      </c>
      <c r="E348" s="95" t="s">
        <v>266</v>
      </c>
      <c r="F348" s="44" t="s">
        <v>360</v>
      </c>
    </row>
    <row r="349" spans="2:6" ht="22.8" x14ac:dyDescent="0.2">
      <c r="B349" s="14">
        <v>10.1</v>
      </c>
      <c r="C349" s="8" t="s">
        <v>93</v>
      </c>
      <c r="D349" s="4" t="s">
        <v>1</v>
      </c>
      <c r="E349" s="84" t="s">
        <v>380</v>
      </c>
      <c r="F349" s="85"/>
    </row>
    <row r="350" spans="2:6" ht="22.8" x14ac:dyDescent="0.2">
      <c r="B350" s="15">
        <v>10.199999999999999</v>
      </c>
      <c r="C350" s="6" t="s">
        <v>94</v>
      </c>
      <c r="D350" s="7" t="s">
        <v>1</v>
      </c>
      <c r="E350" s="84" t="s">
        <v>380</v>
      </c>
      <c r="F350" s="86"/>
    </row>
    <row r="351" spans="2:6" ht="22.8" x14ac:dyDescent="0.2">
      <c r="B351" s="14">
        <v>10.3</v>
      </c>
      <c r="C351" s="6" t="s">
        <v>95</v>
      </c>
      <c r="D351" s="7" t="s">
        <v>1</v>
      </c>
      <c r="E351" s="84" t="s">
        <v>380</v>
      </c>
      <c r="F351" s="86"/>
    </row>
    <row r="352" spans="2:6" ht="22.8" x14ac:dyDescent="0.2">
      <c r="B352" s="14">
        <v>10.4</v>
      </c>
      <c r="C352" s="6" t="s">
        <v>96</v>
      </c>
      <c r="D352" s="7" t="s">
        <v>1</v>
      </c>
      <c r="E352" s="84" t="s">
        <v>380</v>
      </c>
      <c r="F352" s="86"/>
    </row>
    <row r="353" spans="2:6" ht="22.8" x14ac:dyDescent="0.2">
      <c r="B353" s="15">
        <v>10.5</v>
      </c>
      <c r="C353" s="6" t="s">
        <v>97</v>
      </c>
      <c r="D353" s="7" t="s">
        <v>1</v>
      </c>
      <c r="E353" s="84" t="s">
        <v>380</v>
      </c>
      <c r="F353" s="86"/>
    </row>
    <row r="354" spans="2:6" ht="22.8" x14ac:dyDescent="0.2">
      <c r="B354" s="14">
        <v>10.6</v>
      </c>
      <c r="C354" s="6" t="s">
        <v>98</v>
      </c>
      <c r="D354" s="7" t="s">
        <v>1</v>
      </c>
      <c r="E354" s="84" t="s">
        <v>380</v>
      </c>
      <c r="F354" s="86"/>
    </row>
    <row r="355" spans="2:6" ht="22.8" x14ac:dyDescent="0.2">
      <c r="B355" s="14">
        <v>10.7</v>
      </c>
      <c r="C355" s="6" t="s">
        <v>19</v>
      </c>
      <c r="D355" s="7" t="s">
        <v>1</v>
      </c>
      <c r="E355" s="84" t="s">
        <v>380</v>
      </c>
      <c r="F355" s="86"/>
    </row>
    <row r="356" spans="2:6" ht="22.8" x14ac:dyDescent="0.2">
      <c r="B356" s="15">
        <v>10.8</v>
      </c>
      <c r="C356" s="6" t="s">
        <v>167</v>
      </c>
      <c r="D356" s="7" t="s">
        <v>1</v>
      </c>
      <c r="E356" s="84" t="s">
        <v>380</v>
      </c>
      <c r="F356" s="86"/>
    </row>
    <row r="357" spans="2:6" ht="22.8" x14ac:dyDescent="0.2">
      <c r="B357" s="14">
        <v>10.9</v>
      </c>
      <c r="C357" s="6" t="s">
        <v>20</v>
      </c>
      <c r="D357" s="7" t="s">
        <v>1</v>
      </c>
      <c r="E357" s="84" t="s">
        <v>380</v>
      </c>
      <c r="F357" s="86"/>
    </row>
    <row r="358" spans="2:6" ht="22.8" x14ac:dyDescent="0.2">
      <c r="B358" s="37">
        <v>10.1</v>
      </c>
      <c r="C358" s="6" t="s">
        <v>21</v>
      </c>
      <c r="D358" s="7" t="s">
        <v>1</v>
      </c>
      <c r="E358" s="84" t="s">
        <v>380</v>
      </c>
      <c r="F358" s="86"/>
    </row>
    <row r="359" spans="2:6" ht="22.8" x14ac:dyDescent="0.2">
      <c r="B359" s="15">
        <v>10.11</v>
      </c>
      <c r="C359" s="6" t="s">
        <v>22</v>
      </c>
      <c r="D359" s="7" t="s">
        <v>1</v>
      </c>
      <c r="E359" s="84" t="s">
        <v>380</v>
      </c>
      <c r="F359" s="86"/>
    </row>
    <row r="360" spans="2:6" ht="22.8" x14ac:dyDescent="0.2">
      <c r="B360" s="17">
        <v>10.119999999999999</v>
      </c>
      <c r="C360" s="6" t="s">
        <v>23</v>
      </c>
      <c r="D360" s="7" t="s">
        <v>1</v>
      </c>
      <c r="E360" s="84" t="s">
        <v>380</v>
      </c>
      <c r="F360" s="86"/>
    </row>
    <row r="361" spans="2:6" ht="34.200000000000003" x14ac:dyDescent="0.2">
      <c r="B361" s="101">
        <v>10.130000000000001</v>
      </c>
      <c r="C361" s="102" t="s">
        <v>106</v>
      </c>
      <c r="D361" s="123" t="s">
        <v>1</v>
      </c>
      <c r="E361" s="107" t="s">
        <v>380</v>
      </c>
      <c r="F361" s="105"/>
    </row>
    <row r="362" spans="2:6" ht="34.200000000000003" x14ac:dyDescent="0.2">
      <c r="B362" s="106">
        <v>10.14</v>
      </c>
      <c r="C362" s="102" t="s">
        <v>24</v>
      </c>
      <c r="D362" s="123" t="s">
        <v>271</v>
      </c>
      <c r="E362" s="107" t="s">
        <v>380</v>
      </c>
      <c r="F362" s="105"/>
    </row>
    <row r="363" spans="2:6" ht="22.8" x14ac:dyDescent="0.2">
      <c r="B363" s="101">
        <v>10.15</v>
      </c>
      <c r="C363" s="102" t="s">
        <v>166</v>
      </c>
      <c r="D363" s="123" t="s">
        <v>1</v>
      </c>
      <c r="E363" s="107" t="s">
        <v>380</v>
      </c>
      <c r="F363" s="105"/>
    </row>
    <row r="364" spans="2:6" ht="34.200000000000003" x14ac:dyDescent="0.2">
      <c r="B364" s="17">
        <v>10.16</v>
      </c>
      <c r="C364" s="6" t="s">
        <v>168</v>
      </c>
      <c r="D364" s="7" t="s">
        <v>1</v>
      </c>
      <c r="E364" s="84" t="s">
        <v>380</v>
      </c>
      <c r="F364" s="86"/>
    </row>
    <row r="365" spans="2:6" ht="34.200000000000003" x14ac:dyDescent="0.2">
      <c r="B365" s="15">
        <v>10.17</v>
      </c>
      <c r="C365" s="6" t="s">
        <v>165</v>
      </c>
      <c r="D365" s="7" t="s">
        <v>1</v>
      </c>
      <c r="E365" s="84" t="s">
        <v>380</v>
      </c>
      <c r="F365" s="86"/>
    </row>
    <row r="366" spans="2:6" ht="45.6" x14ac:dyDescent="0.2">
      <c r="B366" s="17">
        <v>10.18</v>
      </c>
      <c r="C366" s="9" t="s">
        <v>105</v>
      </c>
      <c r="D366" s="12" t="s">
        <v>1</v>
      </c>
      <c r="E366" s="84" t="s">
        <v>380</v>
      </c>
      <c r="F366" s="86"/>
    </row>
    <row r="367" spans="2:6" ht="45.6" x14ac:dyDescent="0.2">
      <c r="B367" s="15">
        <v>10.19</v>
      </c>
      <c r="C367" s="9" t="s">
        <v>104</v>
      </c>
      <c r="D367" s="12" t="s">
        <v>1</v>
      </c>
      <c r="E367" s="84" t="s">
        <v>380</v>
      </c>
      <c r="F367" s="86"/>
    </row>
    <row r="368" spans="2:6" ht="45.6" x14ac:dyDescent="0.2">
      <c r="B368" s="17">
        <v>10.199999999999999</v>
      </c>
      <c r="C368" s="9" t="s">
        <v>103</v>
      </c>
      <c r="D368" s="12" t="s">
        <v>1</v>
      </c>
      <c r="E368" s="84" t="s">
        <v>380</v>
      </c>
      <c r="F368" s="86"/>
    </row>
    <row r="369" spans="2:6" ht="45.6" x14ac:dyDescent="0.2">
      <c r="B369" s="15">
        <v>10.210000000000001</v>
      </c>
      <c r="C369" s="9" t="s">
        <v>102</v>
      </c>
      <c r="D369" s="12" t="s">
        <v>1</v>
      </c>
      <c r="E369" s="84" t="s">
        <v>380</v>
      </c>
      <c r="F369" s="86"/>
    </row>
    <row r="370" spans="2:6" ht="27" customHeight="1" x14ac:dyDescent="0.2">
      <c r="B370" s="106">
        <v>10.220000000000001</v>
      </c>
      <c r="C370" s="102" t="s">
        <v>62</v>
      </c>
      <c r="D370" s="123" t="s">
        <v>1</v>
      </c>
      <c r="E370" s="107" t="s">
        <v>380</v>
      </c>
      <c r="F370" s="105"/>
    </row>
    <row r="371" spans="2:6" ht="27" customHeight="1" x14ac:dyDescent="0.2">
      <c r="B371" s="101">
        <v>10.23</v>
      </c>
      <c r="C371" s="102" t="s">
        <v>25</v>
      </c>
      <c r="D371" s="123" t="s">
        <v>1</v>
      </c>
      <c r="E371" s="107" t="s">
        <v>380</v>
      </c>
      <c r="F371" s="105"/>
    </row>
    <row r="372" spans="2:6" ht="27" customHeight="1" x14ac:dyDescent="0.2">
      <c r="B372" s="106">
        <v>10.24</v>
      </c>
      <c r="C372" s="102" t="s">
        <v>26</v>
      </c>
      <c r="D372" s="123" t="s">
        <v>1</v>
      </c>
      <c r="E372" s="107" t="s">
        <v>380</v>
      </c>
      <c r="F372" s="105"/>
    </row>
    <row r="373" spans="2:6" ht="27" customHeight="1" x14ac:dyDescent="0.2">
      <c r="B373" s="101">
        <v>10.25</v>
      </c>
      <c r="C373" s="102" t="s">
        <v>27</v>
      </c>
      <c r="D373" s="123" t="s">
        <v>1</v>
      </c>
      <c r="E373" s="107" t="s">
        <v>380</v>
      </c>
      <c r="F373" s="105"/>
    </row>
    <row r="374" spans="2:6" ht="27" customHeight="1" x14ac:dyDescent="0.2">
      <c r="B374" s="17">
        <v>10.26</v>
      </c>
      <c r="C374" s="6" t="s">
        <v>397</v>
      </c>
      <c r="D374" s="7" t="s">
        <v>1</v>
      </c>
      <c r="E374" s="84" t="s">
        <v>380</v>
      </c>
      <c r="F374" s="86"/>
    </row>
    <row r="375" spans="2:6" ht="34.200000000000003" x14ac:dyDescent="0.2">
      <c r="B375" s="101">
        <v>10.27</v>
      </c>
      <c r="C375" s="102" t="s">
        <v>398</v>
      </c>
      <c r="D375" s="123" t="s">
        <v>1</v>
      </c>
      <c r="E375" s="107" t="s">
        <v>380</v>
      </c>
      <c r="F375" s="105"/>
    </row>
    <row r="376" spans="2:6" ht="45.6" x14ac:dyDescent="0.2">
      <c r="B376" s="106">
        <v>10.28</v>
      </c>
      <c r="C376" s="102" t="s">
        <v>399</v>
      </c>
      <c r="D376" s="123" t="s">
        <v>1</v>
      </c>
      <c r="E376" s="107" t="s">
        <v>380</v>
      </c>
      <c r="F376" s="105"/>
    </row>
    <row r="377" spans="2:6" ht="34.200000000000003" x14ac:dyDescent="0.2">
      <c r="B377" s="101">
        <v>10.29</v>
      </c>
      <c r="C377" s="102" t="s">
        <v>400</v>
      </c>
      <c r="D377" s="123" t="s">
        <v>1</v>
      </c>
      <c r="E377" s="107" t="s">
        <v>380</v>
      </c>
      <c r="F377" s="105"/>
    </row>
    <row r="378" spans="2:6" ht="45.6" x14ac:dyDescent="0.2">
      <c r="B378" s="106">
        <v>10.3</v>
      </c>
      <c r="C378" s="102" t="s">
        <v>394</v>
      </c>
      <c r="D378" s="123" t="s">
        <v>1</v>
      </c>
      <c r="E378" s="107" t="s">
        <v>380</v>
      </c>
      <c r="F378" s="105"/>
    </row>
    <row r="379" spans="2:6" ht="34.200000000000003" x14ac:dyDescent="0.2">
      <c r="B379" s="101">
        <v>10.31</v>
      </c>
      <c r="C379" s="102" t="s">
        <v>401</v>
      </c>
      <c r="D379" s="123" t="s">
        <v>1</v>
      </c>
      <c r="E379" s="107" t="s">
        <v>380</v>
      </c>
      <c r="F379" s="105"/>
    </row>
    <row r="380" spans="2:6" ht="45.6" x14ac:dyDescent="0.2">
      <c r="B380" s="106">
        <v>10.32</v>
      </c>
      <c r="C380" s="102" t="s">
        <v>395</v>
      </c>
      <c r="D380" s="123" t="s">
        <v>1</v>
      </c>
      <c r="E380" s="107" t="s">
        <v>380</v>
      </c>
      <c r="F380" s="105"/>
    </row>
    <row r="381" spans="2:6" ht="45.6" x14ac:dyDescent="0.2">
      <c r="B381" s="101">
        <v>10.33</v>
      </c>
      <c r="C381" s="102" t="s">
        <v>396</v>
      </c>
      <c r="D381" s="123" t="s">
        <v>1</v>
      </c>
      <c r="E381" s="107" t="s">
        <v>380</v>
      </c>
      <c r="F381" s="105"/>
    </row>
    <row r="382" spans="2:6" ht="34.200000000000003" x14ac:dyDescent="0.2">
      <c r="B382" s="106">
        <v>10.34</v>
      </c>
      <c r="C382" s="102" t="s">
        <v>125</v>
      </c>
      <c r="D382" s="123" t="s">
        <v>10</v>
      </c>
      <c r="E382" s="107" t="s">
        <v>380</v>
      </c>
      <c r="F382" s="105"/>
    </row>
    <row r="383" spans="2:6" ht="22.8" x14ac:dyDescent="0.2">
      <c r="B383" s="101">
        <v>10.35</v>
      </c>
      <c r="C383" s="102" t="s">
        <v>100</v>
      </c>
      <c r="D383" s="123" t="s">
        <v>10</v>
      </c>
      <c r="E383" s="107" t="s">
        <v>380</v>
      </c>
      <c r="F383" s="105"/>
    </row>
    <row r="384" spans="2:6" ht="22.8" x14ac:dyDescent="0.2">
      <c r="B384" s="106">
        <v>10.36</v>
      </c>
      <c r="C384" s="102" t="s">
        <v>164</v>
      </c>
      <c r="D384" s="123" t="s">
        <v>1</v>
      </c>
      <c r="E384" s="107" t="s">
        <v>380</v>
      </c>
      <c r="F384" s="105"/>
    </row>
    <row r="385" spans="2:6" ht="34.200000000000003" x14ac:dyDescent="0.2">
      <c r="B385" s="15">
        <v>10.37</v>
      </c>
      <c r="C385" s="9" t="s">
        <v>99</v>
      </c>
      <c r="D385" s="7" t="s">
        <v>1</v>
      </c>
      <c r="E385" s="84" t="s">
        <v>380</v>
      </c>
      <c r="F385" s="86"/>
    </row>
    <row r="386" spans="2:6" ht="34.200000000000003" x14ac:dyDescent="0.2">
      <c r="B386" s="17">
        <v>10.38</v>
      </c>
      <c r="C386" s="6" t="s">
        <v>163</v>
      </c>
      <c r="D386" s="7" t="s">
        <v>1</v>
      </c>
      <c r="E386" s="84" t="s">
        <v>380</v>
      </c>
      <c r="F386" s="86"/>
    </row>
    <row r="387" spans="2:6" ht="34.200000000000003" x14ac:dyDescent="0.2">
      <c r="B387" s="15">
        <v>10.39</v>
      </c>
      <c r="C387" s="6" t="s">
        <v>162</v>
      </c>
      <c r="D387" s="7" t="s">
        <v>1</v>
      </c>
      <c r="E387" s="84" t="s">
        <v>380</v>
      </c>
      <c r="F387" s="86"/>
    </row>
    <row r="388" spans="2:6" x14ac:dyDescent="0.2">
      <c r="B388" s="195">
        <v>10.4</v>
      </c>
      <c r="C388" s="6" t="s">
        <v>126</v>
      </c>
      <c r="D388" s="7" t="s">
        <v>0</v>
      </c>
      <c r="E388" s="84" t="s">
        <v>380</v>
      </c>
      <c r="F388" s="86"/>
    </row>
    <row r="389" spans="2:6" ht="34.200000000000003" x14ac:dyDescent="0.2">
      <c r="B389" s="101">
        <v>10.41</v>
      </c>
      <c r="C389" s="102" t="s">
        <v>28</v>
      </c>
      <c r="D389" s="123" t="s">
        <v>1</v>
      </c>
      <c r="E389" s="107" t="s">
        <v>380</v>
      </c>
      <c r="F389" s="105"/>
    </row>
    <row r="390" spans="2:6" ht="34.200000000000003" x14ac:dyDescent="0.2">
      <c r="B390" s="106">
        <v>10.42</v>
      </c>
      <c r="C390" s="102" t="s">
        <v>29</v>
      </c>
      <c r="D390" s="123" t="s">
        <v>1</v>
      </c>
      <c r="E390" s="107" t="s">
        <v>380</v>
      </c>
      <c r="F390" s="105"/>
    </row>
    <row r="391" spans="2:6" ht="22.8" x14ac:dyDescent="0.2">
      <c r="B391" s="101">
        <v>10.43</v>
      </c>
      <c r="C391" s="102" t="s">
        <v>30</v>
      </c>
      <c r="D391" s="123" t="s">
        <v>0</v>
      </c>
      <c r="E391" s="107" t="s">
        <v>380</v>
      </c>
      <c r="F391" s="105"/>
    </row>
    <row r="392" spans="2:6" ht="22.8" x14ac:dyDescent="0.2">
      <c r="B392" s="106">
        <v>10.44</v>
      </c>
      <c r="C392" s="102" t="s">
        <v>31</v>
      </c>
      <c r="D392" s="123" t="s">
        <v>0</v>
      </c>
      <c r="E392" s="107" t="s">
        <v>380</v>
      </c>
      <c r="F392" s="105"/>
    </row>
    <row r="393" spans="2:6" ht="22.8" x14ac:dyDescent="0.2">
      <c r="B393" s="101">
        <v>10.45</v>
      </c>
      <c r="C393" s="102" t="s">
        <v>127</v>
      </c>
      <c r="D393" s="123" t="s">
        <v>0</v>
      </c>
      <c r="E393" s="107" t="s">
        <v>380</v>
      </c>
      <c r="F393" s="105"/>
    </row>
    <row r="394" spans="2:6" ht="22.8" x14ac:dyDescent="0.2">
      <c r="B394" s="17">
        <v>10.46</v>
      </c>
      <c r="C394" s="6" t="s">
        <v>128</v>
      </c>
      <c r="D394" s="7" t="s">
        <v>0</v>
      </c>
      <c r="E394" s="84" t="s">
        <v>380</v>
      </c>
      <c r="F394" s="86"/>
    </row>
    <row r="395" spans="2:6" ht="13.2" x14ac:dyDescent="0.2">
      <c r="B395" s="101">
        <v>10.47</v>
      </c>
      <c r="C395" s="102" t="s">
        <v>32</v>
      </c>
      <c r="D395" s="123" t="s">
        <v>271</v>
      </c>
      <c r="E395" s="107" t="s">
        <v>380</v>
      </c>
      <c r="F395" s="105"/>
    </row>
    <row r="396" spans="2:6" ht="34.200000000000003" customHeight="1" x14ac:dyDescent="0.2">
      <c r="B396" s="17">
        <v>10.48</v>
      </c>
      <c r="C396" s="6" t="s">
        <v>315</v>
      </c>
      <c r="D396" s="7" t="s">
        <v>1</v>
      </c>
      <c r="E396" s="84" t="s">
        <v>380</v>
      </c>
      <c r="F396" s="86"/>
    </row>
    <row r="397" spans="2:6" ht="34.200000000000003" x14ac:dyDescent="0.2">
      <c r="B397" s="15">
        <v>10.49</v>
      </c>
      <c r="C397" s="6" t="s">
        <v>33</v>
      </c>
      <c r="D397" s="7" t="s">
        <v>1</v>
      </c>
      <c r="E397" s="84" t="s">
        <v>380</v>
      </c>
      <c r="F397" s="86"/>
    </row>
    <row r="398" spans="2:6" ht="34.200000000000003" x14ac:dyDescent="0.2">
      <c r="B398" s="17">
        <v>10.5</v>
      </c>
      <c r="C398" s="6" t="s">
        <v>34</v>
      </c>
      <c r="D398" s="7" t="s">
        <v>1</v>
      </c>
      <c r="E398" s="84" t="s">
        <v>380</v>
      </c>
      <c r="F398" s="86"/>
    </row>
    <row r="399" spans="2:6" ht="22.8" x14ac:dyDescent="0.2">
      <c r="B399" s="15">
        <v>10.51</v>
      </c>
      <c r="C399" s="6" t="s">
        <v>303</v>
      </c>
      <c r="D399" s="7" t="s">
        <v>1</v>
      </c>
      <c r="E399" s="84" t="s">
        <v>380</v>
      </c>
      <c r="F399" s="86"/>
    </row>
    <row r="400" spans="2:6" x14ac:dyDescent="0.2">
      <c r="B400" s="17">
        <v>10.52</v>
      </c>
      <c r="C400" s="6" t="s">
        <v>101</v>
      </c>
      <c r="D400" s="7" t="s">
        <v>1</v>
      </c>
      <c r="E400" s="84" t="s">
        <v>380</v>
      </c>
      <c r="F400" s="86"/>
    </row>
    <row r="401" spans="2:6" ht="22.8" x14ac:dyDescent="0.2">
      <c r="B401" s="15">
        <v>10.53</v>
      </c>
      <c r="C401" s="6" t="s">
        <v>129</v>
      </c>
      <c r="D401" s="7" t="s">
        <v>1</v>
      </c>
      <c r="E401" s="84" t="s">
        <v>380</v>
      </c>
      <c r="F401" s="86"/>
    </row>
    <row r="402" spans="2:6" x14ac:dyDescent="0.2">
      <c r="B402" s="106">
        <v>10.54</v>
      </c>
      <c r="C402" s="102" t="s">
        <v>316</v>
      </c>
      <c r="D402" s="123" t="s">
        <v>1</v>
      </c>
      <c r="E402" s="107" t="s">
        <v>380</v>
      </c>
      <c r="F402" s="105"/>
    </row>
    <row r="403" spans="2:6" ht="45.6" x14ac:dyDescent="0.2">
      <c r="B403" s="101">
        <v>10.55</v>
      </c>
      <c r="C403" s="102" t="s">
        <v>304</v>
      </c>
      <c r="D403" s="123" t="s">
        <v>1</v>
      </c>
      <c r="E403" s="107" t="s">
        <v>380</v>
      </c>
      <c r="F403" s="105"/>
    </row>
    <row r="404" spans="2:6" ht="22.8" x14ac:dyDescent="0.2">
      <c r="B404" s="17">
        <v>10.56</v>
      </c>
      <c r="C404" s="6" t="s">
        <v>130</v>
      </c>
      <c r="D404" s="7" t="s">
        <v>1</v>
      </c>
      <c r="E404" s="84" t="s">
        <v>380</v>
      </c>
      <c r="F404" s="86"/>
    </row>
    <row r="405" spans="2:6" ht="22.8" x14ac:dyDescent="0.2">
      <c r="B405" s="15">
        <v>10.57</v>
      </c>
      <c r="C405" s="6" t="s">
        <v>131</v>
      </c>
      <c r="D405" s="7" t="s">
        <v>1</v>
      </c>
      <c r="E405" s="84" t="s">
        <v>380</v>
      </c>
      <c r="F405" s="86"/>
    </row>
    <row r="406" spans="2:6" ht="22.8" x14ac:dyDescent="0.2">
      <c r="B406" s="17">
        <v>10.58</v>
      </c>
      <c r="C406" s="6" t="s">
        <v>132</v>
      </c>
      <c r="D406" s="7" t="s">
        <v>1</v>
      </c>
      <c r="E406" s="84" t="s">
        <v>380</v>
      </c>
      <c r="F406" s="86"/>
    </row>
    <row r="407" spans="2:6" ht="22.8" x14ac:dyDescent="0.2">
      <c r="B407" s="15">
        <v>10.59</v>
      </c>
      <c r="C407" s="6" t="s">
        <v>133</v>
      </c>
      <c r="D407" s="7" t="s">
        <v>1</v>
      </c>
      <c r="E407" s="87" t="s">
        <v>380</v>
      </c>
      <c r="F407" s="86"/>
    </row>
    <row r="408" spans="2:6" ht="30.6" customHeight="1" x14ac:dyDescent="0.2">
      <c r="B408" s="17">
        <v>10.6</v>
      </c>
      <c r="C408" s="6" t="s">
        <v>134</v>
      </c>
      <c r="D408" s="7" t="s">
        <v>1</v>
      </c>
      <c r="E408" s="87" t="s">
        <v>380</v>
      </c>
      <c r="F408" s="88"/>
    </row>
    <row r="409" spans="2:6" ht="23.4" thickBot="1" x14ac:dyDescent="0.25">
      <c r="B409" s="45">
        <v>10.61</v>
      </c>
      <c r="C409" s="46" t="s">
        <v>169</v>
      </c>
      <c r="D409" s="16" t="s">
        <v>60</v>
      </c>
      <c r="E409" s="89" t="s">
        <v>380</v>
      </c>
      <c r="F409" s="90"/>
    </row>
    <row r="410" spans="2:6" ht="16.95" customHeight="1" thickBot="1" x14ac:dyDescent="0.25">
      <c r="B410" s="65"/>
      <c r="C410" s="213" t="s">
        <v>362</v>
      </c>
      <c r="D410" s="213"/>
      <c r="E410" s="213"/>
      <c r="F410" s="64">
        <f>SUM(F349:F409)</f>
        <v>0</v>
      </c>
    </row>
    <row r="411" spans="2:6" ht="16.95" customHeight="1" thickBot="1" x14ac:dyDescent="0.25">
      <c r="B411" s="147"/>
      <c r="C411" s="59"/>
      <c r="D411" s="73"/>
      <c r="E411" s="59"/>
      <c r="F411" s="60"/>
    </row>
    <row r="412" spans="2:6" ht="24.6" thickBot="1" x14ac:dyDescent="0.25">
      <c r="B412" s="43">
        <v>11</v>
      </c>
      <c r="C412" s="13" t="s">
        <v>416</v>
      </c>
      <c r="D412" s="25" t="s">
        <v>361</v>
      </c>
      <c r="E412" s="95" t="s">
        <v>266</v>
      </c>
      <c r="F412" s="44" t="s">
        <v>360</v>
      </c>
    </row>
    <row r="413" spans="2:6" ht="22.8" customHeight="1" x14ac:dyDescent="0.2">
      <c r="B413" s="148">
        <v>11.1</v>
      </c>
      <c r="C413" s="78" t="s">
        <v>417</v>
      </c>
      <c r="D413" s="79" t="s">
        <v>0</v>
      </c>
      <c r="E413" s="80" t="s">
        <v>418</v>
      </c>
      <c r="F413" s="81"/>
    </row>
    <row r="414" spans="2:6" ht="25.2" customHeight="1" x14ac:dyDescent="0.2">
      <c r="B414" s="149">
        <v>11.2</v>
      </c>
      <c r="C414" s="74" t="s">
        <v>419</v>
      </c>
      <c r="D414" s="75" t="s">
        <v>420</v>
      </c>
      <c r="E414" s="48" t="s">
        <v>418</v>
      </c>
      <c r="F414" s="82"/>
    </row>
    <row r="415" spans="2:6" ht="25.2" customHeight="1" x14ac:dyDescent="0.2">
      <c r="B415" s="149">
        <v>11.3</v>
      </c>
      <c r="C415" s="74" t="s">
        <v>421</v>
      </c>
      <c r="D415" s="75" t="s">
        <v>420</v>
      </c>
      <c r="E415" s="48" t="s">
        <v>418</v>
      </c>
      <c r="F415" s="82"/>
    </row>
    <row r="416" spans="2:6" ht="25.2" customHeight="1" x14ac:dyDescent="0.2">
      <c r="B416" s="149">
        <v>11.4</v>
      </c>
      <c r="C416" s="74" t="s">
        <v>422</v>
      </c>
      <c r="D416" s="75" t="s">
        <v>420</v>
      </c>
      <c r="E416" s="48" t="s">
        <v>418</v>
      </c>
      <c r="F416" s="82"/>
    </row>
    <row r="417" spans="2:6" ht="25.2" customHeight="1" x14ac:dyDescent="0.2">
      <c r="B417" s="149">
        <v>11.5</v>
      </c>
      <c r="C417" s="74" t="s">
        <v>423</v>
      </c>
      <c r="D417" s="75" t="s">
        <v>420</v>
      </c>
      <c r="E417" s="48" t="s">
        <v>418</v>
      </c>
      <c r="F417" s="82"/>
    </row>
    <row r="418" spans="2:6" ht="25.2" customHeight="1" x14ac:dyDescent="0.2">
      <c r="B418" s="149">
        <v>11.6</v>
      </c>
      <c r="C418" s="74" t="s">
        <v>424</v>
      </c>
      <c r="D418" s="75" t="s">
        <v>420</v>
      </c>
      <c r="E418" s="48" t="s">
        <v>418</v>
      </c>
      <c r="F418" s="82"/>
    </row>
    <row r="419" spans="2:6" ht="25.2" customHeight="1" x14ac:dyDescent="0.2">
      <c r="B419" s="149">
        <v>11.7</v>
      </c>
      <c r="C419" s="74" t="s">
        <v>425</v>
      </c>
      <c r="D419" s="75" t="s">
        <v>420</v>
      </c>
      <c r="E419" s="48" t="s">
        <v>418</v>
      </c>
      <c r="F419" s="82"/>
    </row>
    <row r="420" spans="2:6" ht="25.2" customHeight="1" x14ac:dyDescent="0.2">
      <c r="B420" s="149">
        <v>11.8</v>
      </c>
      <c r="C420" s="74" t="s">
        <v>426</v>
      </c>
      <c r="D420" s="75" t="s">
        <v>420</v>
      </c>
      <c r="E420" s="48" t="s">
        <v>418</v>
      </c>
      <c r="F420" s="82"/>
    </row>
    <row r="421" spans="2:6" ht="25.2" customHeight="1" x14ac:dyDescent="0.2">
      <c r="B421" s="149">
        <v>11.9</v>
      </c>
      <c r="C421" s="74" t="s">
        <v>427</v>
      </c>
      <c r="D421" s="75" t="s">
        <v>420</v>
      </c>
      <c r="E421" s="48" t="s">
        <v>418</v>
      </c>
      <c r="F421" s="82"/>
    </row>
    <row r="422" spans="2:6" ht="25.2" customHeight="1" x14ac:dyDescent="0.2">
      <c r="B422" s="150">
        <v>11.1</v>
      </c>
      <c r="C422" s="74" t="s">
        <v>428</v>
      </c>
      <c r="D422" s="75" t="s">
        <v>420</v>
      </c>
      <c r="E422" s="48" t="s">
        <v>418</v>
      </c>
      <c r="F422" s="82"/>
    </row>
    <row r="423" spans="2:6" ht="25.2" customHeight="1" x14ac:dyDescent="0.2">
      <c r="B423" s="150">
        <v>11.11</v>
      </c>
      <c r="C423" s="74" t="s">
        <v>429</v>
      </c>
      <c r="D423" s="75" t="s">
        <v>430</v>
      </c>
      <c r="E423" s="48" t="s">
        <v>418</v>
      </c>
      <c r="F423" s="82"/>
    </row>
    <row r="424" spans="2:6" ht="21.6" customHeight="1" x14ac:dyDescent="0.2">
      <c r="B424" s="150">
        <v>11.12</v>
      </c>
      <c r="C424" s="74" t="s">
        <v>431</v>
      </c>
      <c r="D424" s="75" t="s">
        <v>420</v>
      </c>
      <c r="E424" s="48" t="s">
        <v>418</v>
      </c>
      <c r="F424" s="82"/>
    </row>
    <row r="425" spans="2:6" s="29" customFormat="1" ht="21.6" customHeight="1" x14ac:dyDescent="0.2">
      <c r="B425" s="150">
        <v>11.13</v>
      </c>
      <c r="C425" s="74" t="s">
        <v>432</v>
      </c>
      <c r="D425" s="75" t="s">
        <v>420</v>
      </c>
      <c r="E425" s="48" t="s">
        <v>418</v>
      </c>
      <c r="F425" s="82"/>
    </row>
    <row r="426" spans="2:6" ht="21.6" customHeight="1" x14ac:dyDescent="0.2">
      <c r="B426" s="150">
        <v>11.14</v>
      </c>
      <c r="C426" s="74" t="s">
        <v>433</v>
      </c>
      <c r="D426" s="75" t="s">
        <v>0</v>
      </c>
      <c r="E426" s="48" t="s">
        <v>418</v>
      </c>
      <c r="F426" s="82"/>
    </row>
    <row r="427" spans="2:6" ht="21.6" customHeight="1" x14ac:dyDescent="0.2">
      <c r="B427" s="150">
        <v>11.15</v>
      </c>
      <c r="C427" s="74" t="s">
        <v>434</v>
      </c>
      <c r="D427" s="75" t="s">
        <v>0</v>
      </c>
      <c r="E427" s="48" t="s">
        <v>418</v>
      </c>
      <c r="F427" s="82"/>
    </row>
    <row r="428" spans="2:6" ht="21.6" customHeight="1" x14ac:dyDescent="0.2">
      <c r="B428" s="150">
        <v>11.16</v>
      </c>
      <c r="C428" s="74" t="s">
        <v>435</v>
      </c>
      <c r="D428" s="75" t="s">
        <v>436</v>
      </c>
      <c r="E428" s="48" t="s">
        <v>418</v>
      </c>
      <c r="F428" s="82"/>
    </row>
    <row r="429" spans="2:6" ht="21.6" customHeight="1" x14ac:dyDescent="0.2">
      <c r="B429" s="150">
        <v>11.17</v>
      </c>
      <c r="C429" s="74" t="s">
        <v>437</v>
      </c>
      <c r="D429" s="75" t="s">
        <v>436</v>
      </c>
      <c r="E429" s="48" t="s">
        <v>418</v>
      </c>
      <c r="F429" s="82"/>
    </row>
    <row r="430" spans="2:6" ht="21.6" customHeight="1" x14ac:dyDescent="0.2">
      <c r="B430" s="150">
        <v>11.18</v>
      </c>
      <c r="C430" s="74" t="s">
        <v>438</v>
      </c>
      <c r="D430" s="76" t="s">
        <v>356</v>
      </c>
      <c r="E430" s="48" t="s">
        <v>418</v>
      </c>
      <c r="F430" s="82"/>
    </row>
    <row r="431" spans="2:6" ht="21.6" customHeight="1" x14ac:dyDescent="0.2">
      <c r="B431" s="151">
        <v>11.19</v>
      </c>
      <c r="C431" s="128" t="s">
        <v>439</v>
      </c>
      <c r="D431" s="123" t="s">
        <v>1</v>
      </c>
      <c r="E431" s="130" t="s">
        <v>418</v>
      </c>
      <c r="F431" s="131"/>
    </row>
    <row r="432" spans="2:6" ht="21.6" customHeight="1" x14ac:dyDescent="0.2">
      <c r="B432" s="151">
        <v>11.2</v>
      </c>
      <c r="C432" s="128" t="s">
        <v>440</v>
      </c>
      <c r="D432" s="129" t="s">
        <v>1</v>
      </c>
      <c r="E432" s="130" t="s">
        <v>418</v>
      </c>
      <c r="F432" s="131"/>
    </row>
    <row r="433" spans="2:14" ht="21.6" customHeight="1" thickBot="1" x14ac:dyDescent="0.25">
      <c r="B433" s="152">
        <v>11.21</v>
      </c>
      <c r="C433" s="132" t="s">
        <v>441</v>
      </c>
      <c r="D433" s="126" t="s">
        <v>1</v>
      </c>
      <c r="E433" s="133" t="s">
        <v>418</v>
      </c>
      <c r="F433" s="134"/>
    </row>
    <row r="434" spans="2:14" ht="20.399999999999999" customHeight="1" thickBot="1" x14ac:dyDescent="0.25">
      <c r="B434" s="147"/>
      <c r="C434" s="213" t="s">
        <v>362</v>
      </c>
      <c r="D434" s="213"/>
      <c r="E434" s="217"/>
      <c r="F434" s="77">
        <f>SUM(F413:F433)</f>
        <v>0</v>
      </c>
      <c r="M434" s="202"/>
      <c r="N434" s="202"/>
    </row>
    <row r="435" spans="2:14" ht="13.8" customHeight="1" x14ac:dyDescent="0.2">
      <c r="B435" s="147"/>
      <c r="C435" s="146" t="s">
        <v>446</v>
      </c>
      <c r="D435" s="142"/>
      <c r="E435" s="142"/>
      <c r="F435" s="145"/>
      <c r="M435" s="141"/>
      <c r="N435" s="141"/>
    </row>
    <row r="436" spans="2:14" ht="13.8" customHeight="1" x14ac:dyDescent="0.2">
      <c r="B436" s="153" t="s">
        <v>445</v>
      </c>
      <c r="C436" s="144" t="s">
        <v>447</v>
      </c>
      <c r="D436" s="73"/>
      <c r="E436" s="59"/>
      <c r="F436" s="60"/>
      <c r="M436" s="214"/>
      <c r="N436" s="214"/>
    </row>
    <row r="437" spans="2:14" x14ac:dyDescent="0.2">
      <c r="B437" s="233" t="s">
        <v>445</v>
      </c>
      <c r="C437" s="83" t="s">
        <v>516</v>
      </c>
      <c r="D437" s="234"/>
      <c r="E437" s="235"/>
      <c r="F437" s="60"/>
      <c r="M437" s="143"/>
      <c r="N437" s="143"/>
    </row>
    <row r="438" spans="2:14" ht="12" thickBot="1" x14ac:dyDescent="0.25">
      <c r="E438" s="59"/>
      <c r="F438" s="60"/>
      <c r="M438" s="83"/>
      <c r="N438" s="83"/>
    </row>
    <row r="439" spans="2:14" ht="18.600000000000001" customHeight="1" x14ac:dyDescent="0.2">
      <c r="B439" s="21">
        <v>1</v>
      </c>
      <c r="C439" s="218" t="s">
        <v>170</v>
      </c>
      <c r="D439" s="219"/>
      <c r="E439" s="215">
        <f>F9</f>
        <v>0</v>
      </c>
      <c r="F439" s="216"/>
    </row>
    <row r="440" spans="2:14" ht="18.600000000000001" customHeight="1" x14ac:dyDescent="0.2">
      <c r="B440" s="22">
        <v>2</v>
      </c>
      <c r="C440" s="203" t="s">
        <v>259</v>
      </c>
      <c r="D440" s="204"/>
      <c r="E440" s="200">
        <f>F34</f>
        <v>0</v>
      </c>
      <c r="F440" s="201"/>
    </row>
    <row r="441" spans="2:14" ht="18.600000000000001" customHeight="1" x14ac:dyDescent="0.2">
      <c r="B441" s="22">
        <v>3</v>
      </c>
      <c r="C441" s="203" t="s">
        <v>2</v>
      </c>
      <c r="D441" s="204"/>
      <c r="E441" s="200">
        <f>F63</f>
        <v>0</v>
      </c>
      <c r="F441" s="201"/>
    </row>
    <row r="442" spans="2:14" ht="18.600000000000001" customHeight="1" x14ac:dyDescent="0.2">
      <c r="B442" s="22">
        <v>4</v>
      </c>
      <c r="C442" s="203" t="s">
        <v>4</v>
      </c>
      <c r="D442" s="204"/>
      <c r="E442" s="200">
        <f>F76</f>
        <v>0</v>
      </c>
      <c r="F442" s="201"/>
    </row>
    <row r="443" spans="2:14" ht="18.600000000000001" customHeight="1" x14ac:dyDescent="0.2">
      <c r="B443" s="22">
        <v>5</v>
      </c>
      <c r="C443" s="203" t="s">
        <v>5</v>
      </c>
      <c r="D443" s="204"/>
      <c r="E443" s="200">
        <f>F116</f>
        <v>0</v>
      </c>
      <c r="F443" s="201"/>
    </row>
    <row r="444" spans="2:14" ht="18.600000000000001" customHeight="1" x14ac:dyDescent="0.2">
      <c r="B444" s="22">
        <v>6</v>
      </c>
      <c r="C444" s="203" t="s">
        <v>210</v>
      </c>
      <c r="D444" s="204"/>
      <c r="E444" s="200">
        <f>F127</f>
        <v>0</v>
      </c>
      <c r="F444" s="201"/>
    </row>
    <row r="445" spans="2:14" ht="18.600000000000001" customHeight="1" x14ac:dyDescent="0.2">
      <c r="B445" s="22">
        <v>7</v>
      </c>
      <c r="C445" s="203" t="s">
        <v>6</v>
      </c>
      <c r="D445" s="204"/>
      <c r="E445" s="200">
        <f>F149</f>
        <v>0</v>
      </c>
      <c r="F445" s="201"/>
    </row>
    <row r="446" spans="2:14" ht="18.600000000000001" customHeight="1" x14ac:dyDescent="0.2">
      <c r="B446" s="22">
        <v>8</v>
      </c>
      <c r="C446" s="203" t="s">
        <v>228</v>
      </c>
      <c r="D446" s="204"/>
      <c r="E446" s="200">
        <f>F202</f>
        <v>0</v>
      </c>
      <c r="F446" s="201"/>
    </row>
    <row r="447" spans="2:14" ht="18.600000000000001" customHeight="1" x14ac:dyDescent="0.2">
      <c r="B447" s="22">
        <v>9</v>
      </c>
      <c r="C447" s="203" t="s">
        <v>263</v>
      </c>
      <c r="D447" s="204"/>
      <c r="E447" s="200">
        <f>F346</f>
        <v>0</v>
      </c>
      <c r="F447" s="201"/>
    </row>
    <row r="448" spans="2:14" ht="18.600000000000001" customHeight="1" x14ac:dyDescent="0.2">
      <c r="B448" s="22">
        <v>10</v>
      </c>
      <c r="C448" s="203" t="s">
        <v>264</v>
      </c>
      <c r="D448" s="204"/>
      <c r="E448" s="200">
        <f>F410</f>
        <v>0</v>
      </c>
      <c r="F448" s="201"/>
    </row>
    <row r="449" spans="2:6" ht="18.600000000000001" customHeight="1" thickBot="1" x14ac:dyDescent="0.25">
      <c r="B449" s="23">
        <v>11</v>
      </c>
      <c r="C449" s="209" t="s">
        <v>442</v>
      </c>
      <c r="D449" s="210"/>
      <c r="E449" s="198">
        <f>F434</f>
        <v>0</v>
      </c>
      <c r="F449" s="199"/>
    </row>
    <row r="450" spans="2:6" ht="12.6" thickBot="1" x14ac:dyDescent="0.25">
      <c r="B450" s="155"/>
      <c r="C450" s="205" t="s">
        <v>378</v>
      </c>
      <c r="D450" s="206"/>
      <c r="E450" s="207">
        <f>SUM(E439:F449)</f>
        <v>0</v>
      </c>
      <c r="F450" s="208"/>
    </row>
    <row r="451" spans="2:6" x14ac:dyDescent="0.2">
      <c r="E451" s="59"/>
      <c r="F451" s="59"/>
    </row>
    <row r="452" spans="2:6" x14ac:dyDescent="0.2">
      <c r="E452" s="59"/>
      <c r="F452" s="59"/>
    </row>
    <row r="453" spans="2:6" x14ac:dyDescent="0.2">
      <c r="E453" s="59"/>
      <c r="F453" s="60"/>
    </row>
    <row r="454" spans="2:6" x14ac:dyDescent="0.2">
      <c r="E454" s="59"/>
      <c r="F454" s="60"/>
    </row>
    <row r="455" spans="2:6" x14ac:dyDescent="0.2">
      <c r="E455" s="59"/>
      <c r="F455" s="60"/>
    </row>
    <row r="456" spans="2:6" x14ac:dyDescent="0.2">
      <c r="E456" s="59"/>
      <c r="F456" s="60"/>
    </row>
    <row r="457" spans="2:6" x14ac:dyDescent="0.2">
      <c r="E457" s="59"/>
      <c r="F457" s="60"/>
    </row>
    <row r="458" spans="2:6" x14ac:dyDescent="0.2">
      <c r="E458" s="59"/>
      <c r="F458" s="60"/>
    </row>
    <row r="459" spans="2:6" x14ac:dyDescent="0.2">
      <c r="E459" s="59"/>
      <c r="F459" s="60"/>
    </row>
    <row r="460" spans="2:6" x14ac:dyDescent="0.2">
      <c r="E460" s="59"/>
      <c r="F460" s="60"/>
    </row>
    <row r="461" spans="2:6" x14ac:dyDescent="0.2">
      <c r="E461" s="59"/>
      <c r="F461" s="60"/>
    </row>
    <row r="462" spans="2:6" x14ac:dyDescent="0.2">
      <c r="E462" s="59"/>
      <c r="F462" s="60"/>
    </row>
    <row r="463" spans="2:6" x14ac:dyDescent="0.2">
      <c r="E463" s="59"/>
      <c r="F463" s="60"/>
    </row>
    <row r="464" spans="2:6" x14ac:dyDescent="0.2">
      <c r="E464" s="59"/>
      <c r="F464" s="60"/>
    </row>
    <row r="465" spans="5:6" x14ac:dyDescent="0.2">
      <c r="E465" s="59"/>
      <c r="F465" s="60"/>
    </row>
    <row r="466" spans="5:6" x14ac:dyDescent="0.2">
      <c r="E466" s="59"/>
      <c r="F466" s="60"/>
    </row>
    <row r="467" spans="5:6" x14ac:dyDescent="0.2">
      <c r="E467" s="59"/>
      <c r="F467" s="60"/>
    </row>
    <row r="468" spans="5:6" x14ac:dyDescent="0.2">
      <c r="E468" s="59"/>
      <c r="F468" s="60"/>
    </row>
    <row r="469" spans="5:6" x14ac:dyDescent="0.2">
      <c r="E469" s="59"/>
      <c r="F469" s="60"/>
    </row>
    <row r="470" spans="5:6" x14ac:dyDescent="0.2">
      <c r="E470" s="59"/>
      <c r="F470" s="60"/>
    </row>
    <row r="471" spans="5:6" x14ac:dyDescent="0.2">
      <c r="E471" s="59"/>
      <c r="F471" s="60"/>
    </row>
    <row r="472" spans="5:6" x14ac:dyDescent="0.2">
      <c r="E472" s="59"/>
      <c r="F472" s="60"/>
    </row>
    <row r="473" spans="5:6" x14ac:dyDescent="0.2">
      <c r="E473" s="59"/>
      <c r="F473" s="60"/>
    </row>
    <row r="474" spans="5:6" x14ac:dyDescent="0.2">
      <c r="E474" s="59"/>
      <c r="F474" s="60"/>
    </row>
    <row r="475" spans="5:6" x14ac:dyDescent="0.2">
      <c r="E475" s="59"/>
      <c r="F475" s="60"/>
    </row>
    <row r="476" spans="5:6" x14ac:dyDescent="0.2">
      <c r="E476" s="59"/>
      <c r="F476" s="60"/>
    </row>
    <row r="477" spans="5:6" x14ac:dyDescent="0.2">
      <c r="E477" s="59"/>
      <c r="F477" s="60"/>
    </row>
    <row r="478" spans="5:6" x14ac:dyDescent="0.2">
      <c r="E478" s="59"/>
      <c r="F478" s="60"/>
    </row>
    <row r="479" spans="5:6" x14ac:dyDescent="0.2">
      <c r="E479" s="59"/>
      <c r="F479" s="60"/>
    </row>
    <row r="480" spans="5:6" x14ac:dyDescent="0.2">
      <c r="E480" s="59"/>
      <c r="F480" s="60"/>
    </row>
    <row r="481" spans="5:6" x14ac:dyDescent="0.2">
      <c r="E481" s="59"/>
      <c r="F481" s="60"/>
    </row>
    <row r="482" spans="5:6" x14ac:dyDescent="0.2">
      <c r="E482" s="59"/>
      <c r="F482" s="60"/>
    </row>
    <row r="483" spans="5:6" x14ac:dyDescent="0.2">
      <c r="E483" s="59"/>
      <c r="F483" s="60"/>
    </row>
    <row r="484" spans="5:6" x14ac:dyDescent="0.2">
      <c r="E484" s="59"/>
      <c r="F484" s="60"/>
    </row>
    <row r="485" spans="5:6" x14ac:dyDescent="0.2">
      <c r="E485" s="59"/>
      <c r="F485" s="60"/>
    </row>
    <row r="486" spans="5:6" x14ac:dyDescent="0.2">
      <c r="E486" s="59"/>
      <c r="F486" s="60"/>
    </row>
    <row r="487" spans="5:6" x14ac:dyDescent="0.2">
      <c r="E487" s="59"/>
      <c r="F487" s="60"/>
    </row>
    <row r="488" spans="5:6" x14ac:dyDescent="0.2">
      <c r="E488" s="59"/>
      <c r="F488" s="60"/>
    </row>
    <row r="489" spans="5:6" x14ac:dyDescent="0.2">
      <c r="E489" s="59"/>
      <c r="F489" s="60"/>
    </row>
    <row r="490" spans="5:6" x14ac:dyDescent="0.2">
      <c r="E490" s="59"/>
      <c r="F490" s="60"/>
    </row>
    <row r="491" spans="5:6" x14ac:dyDescent="0.2">
      <c r="E491" s="59"/>
      <c r="F491" s="60"/>
    </row>
    <row r="492" spans="5:6" x14ac:dyDescent="0.2">
      <c r="E492" s="59"/>
      <c r="F492" s="60"/>
    </row>
    <row r="493" spans="5:6" x14ac:dyDescent="0.2">
      <c r="E493" s="59"/>
      <c r="F493" s="60"/>
    </row>
    <row r="494" spans="5:6" x14ac:dyDescent="0.2">
      <c r="E494" s="59"/>
      <c r="F494" s="60"/>
    </row>
    <row r="495" spans="5:6" x14ac:dyDescent="0.2">
      <c r="E495" s="59"/>
      <c r="F495" s="60"/>
    </row>
    <row r="496" spans="5:6" x14ac:dyDescent="0.2">
      <c r="E496" s="59"/>
      <c r="F496" s="60"/>
    </row>
    <row r="497" spans="5:6" x14ac:dyDescent="0.2">
      <c r="E497" s="59"/>
      <c r="F497" s="60"/>
    </row>
    <row r="498" spans="5:6" x14ac:dyDescent="0.2">
      <c r="E498" s="59"/>
      <c r="F498" s="60"/>
    </row>
    <row r="499" spans="5:6" x14ac:dyDescent="0.2">
      <c r="E499" s="59"/>
      <c r="F499" s="60"/>
    </row>
    <row r="500" spans="5:6" x14ac:dyDescent="0.2">
      <c r="E500" s="59"/>
      <c r="F500" s="60"/>
    </row>
    <row r="501" spans="5:6" x14ac:dyDescent="0.2">
      <c r="E501" s="59"/>
      <c r="F501" s="60"/>
    </row>
    <row r="502" spans="5:6" x14ac:dyDescent="0.2">
      <c r="E502" s="59"/>
      <c r="F502" s="60"/>
    </row>
    <row r="503" spans="5:6" x14ac:dyDescent="0.2">
      <c r="E503" s="59"/>
      <c r="F503" s="60"/>
    </row>
    <row r="504" spans="5:6" x14ac:dyDescent="0.2">
      <c r="E504" s="59"/>
      <c r="F504" s="60"/>
    </row>
    <row r="505" spans="5:6" x14ac:dyDescent="0.2">
      <c r="E505" s="59"/>
      <c r="F505" s="60"/>
    </row>
    <row r="506" spans="5:6" x14ac:dyDescent="0.2">
      <c r="E506" s="59"/>
      <c r="F506" s="60"/>
    </row>
    <row r="507" spans="5:6" x14ac:dyDescent="0.2">
      <c r="E507" s="59"/>
      <c r="F507" s="60"/>
    </row>
    <row r="508" spans="5:6" x14ac:dyDescent="0.2">
      <c r="E508" s="59"/>
      <c r="F508" s="60"/>
    </row>
    <row r="509" spans="5:6" x14ac:dyDescent="0.2">
      <c r="E509" s="59"/>
      <c r="F509" s="60"/>
    </row>
    <row r="510" spans="5:6" x14ac:dyDescent="0.2">
      <c r="E510" s="59"/>
      <c r="F510" s="60"/>
    </row>
    <row r="511" spans="5:6" x14ac:dyDescent="0.2">
      <c r="E511" s="59"/>
      <c r="F511" s="60"/>
    </row>
    <row r="512" spans="5:6" x14ac:dyDescent="0.2">
      <c r="E512" s="59"/>
      <c r="F512" s="60"/>
    </row>
    <row r="513" spans="5:6" x14ac:dyDescent="0.2">
      <c r="E513" s="59"/>
      <c r="F513" s="60"/>
    </row>
    <row r="514" spans="5:6" x14ac:dyDescent="0.2">
      <c r="E514" s="59"/>
      <c r="F514" s="60"/>
    </row>
    <row r="515" spans="5:6" x14ac:dyDescent="0.2">
      <c r="E515" s="59"/>
      <c r="F515" s="60"/>
    </row>
    <row r="516" spans="5:6" x14ac:dyDescent="0.2">
      <c r="E516" s="59"/>
      <c r="F516" s="60"/>
    </row>
    <row r="517" spans="5:6" x14ac:dyDescent="0.2">
      <c r="E517" s="59"/>
      <c r="F517" s="60"/>
    </row>
    <row r="518" spans="5:6" x14ac:dyDescent="0.2">
      <c r="E518" s="59"/>
      <c r="F518" s="60"/>
    </row>
    <row r="519" spans="5:6" x14ac:dyDescent="0.2">
      <c r="E519" s="59"/>
      <c r="F519" s="60"/>
    </row>
    <row r="520" spans="5:6" x14ac:dyDescent="0.2">
      <c r="E520" s="59"/>
      <c r="F520" s="60"/>
    </row>
    <row r="521" spans="5:6" x14ac:dyDescent="0.2">
      <c r="E521" s="59"/>
      <c r="F521" s="60"/>
    </row>
    <row r="522" spans="5:6" x14ac:dyDescent="0.2">
      <c r="E522" s="59"/>
      <c r="F522" s="60"/>
    </row>
    <row r="523" spans="5:6" x14ac:dyDescent="0.2">
      <c r="E523" s="59"/>
      <c r="F523" s="60"/>
    </row>
    <row r="524" spans="5:6" x14ac:dyDescent="0.2">
      <c r="E524" s="59"/>
      <c r="F524" s="60"/>
    </row>
    <row r="525" spans="5:6" x14ac:dyDescent="0.2">
      <c r="E525" s="59"/>
      <c r="F525" s="60"/>
    </row>
    <row r="526" spans="5:6" x14ac:dyDescent="0.2">
      <c r="E526" s="59"/>
      <c r="F526" s="60"/>
    </row>
    <row r="527" spans="5:6" x14ac:dyDescent="0.2">
      <c r="E527" s="59"/>
      <c r="F527" s="60"/>
    </row>
    <row r="528" spans="5:6" x14ac:dyDescent="0.2">
      <c r="E528" s="59"/>
      <c r="F528" s="60"/>
    </row>
    <row r="529" spans="5:6" x14ac:dyDescent="0.2">
      <c r="E529" s="59"/>
      <c r="F529" s="60"/>
    </row>
    <row r="530" spans="5:6" x14ac:dyDescent="0.2">
      <c r="E530" s="59"/>
      <c r="F530" s="60"/>
    </row>
    <row r="531" spans="5:6" x14ac:dyDescent="0.2">
      <c r="E531" s="59"/>
      <c r="F531" s="60"/>
    </row>
    <row r="532" spans="5:6" x14ac:dyDescent="0.2">
      <c r="E532" s="59"/>
      <c r="F532" s="60"/>
    </row>
    <row r="533" spans="5:6" x14ac:dyDescent="0.2">
      <c r="E533" s="59"/>
      <c r="F533" s="60"/>
    </row>
    <row r="534" spans="5:6" x14ac:dyDescent="0.2">
      <c r="E534" s="59"/>
      <c r="F534" s="60"/>
    </row>
    <row r="535" spans="5:6" x14ac:dyDescent="0.2">
      <c r="E535" s="59"/>
      <c r="F535" s="60"/>
    </row>
    <row r="536" spans="5:6" x14ac:dyDescent="0.2">
      <c r="E536" s="59"/>
      <c r="F536" s="60"/>
    </row>
    <row r="537" spans="5:6" x14ac:dyDescent="0.2">
      <c r="E537" s="59"/>
      <c r="F537" s="60"/>
    </row>
    <row r="538" spans="5:6" x14ac:dyDescent="0.2">
      <c r="E538" s="59"/>
      <c r="F538" s="60"/>
    </row>
    <row r="539" spans="5:6" x14ac:dyDescent="0.2">
      <c r="E539" s="59"/>
      <c r="F539" s="60"/>
    </row>
    <row r="540" spans="5:6" x14ac:dyDescent="0.2">
      <c r="E540" s="59"/>
      <c r="F540" s="60"/>
    </row>
    <row r="541" spans="5:6" x14ac:dyDescent="0.2">
      <c r="E541" s="59"/>
      <c r="F541" s="60"/>
    </row>
    <row r="542" spans="5:6" x14ac:dyDescent="0.2">
      <c r="E542" s="59"/>
      <c r="F542" s="60"/>
    </row>
    <row r="543" spans="5:6" x14ac:dyDescent="0.2">
      <c r="E543" s="59"/>
      <c r="F543" s="60"/>
    </row>
    <row r="544" spans="5:6" x14ac:dyDescent="0.2">
      <c r="E544" s="59"/>
      <c r="F544" s="60"/>
    </row>
    <row r="545" spans="5:6" x14ac:dyDescent="0.2">
      <c r="E545" s="59"/>
      <c r="F545" s="60"/>
    </row>
    <row r="546" spans="5:6" x14ac:dyDescent="0.2">
      <c r="E546" s="59"/>
      <c r="F546" s="60"/>
    </row>
    <row r="547" spans="5:6" x14ac:dyDescent="0.2">
      <c r="E547" s="59"/>
      <c r="F547" s="60"/>
    </row>
    <row r="548" spans="5:6" x14ac:dyDescent="0.2">
      <c r="E548" s="59"/>
      <c r="F548" s="60"/>
    </row>
    <row r="549" spans="5:6" x14ac:dyDescent="0.2">
      <c r="E549" s="59"/>
      <c r="F549" s="60"/>
    </row>
    <row r="550" spans="5:6" x14ac:dyDescent="0.2">
      <c r="E550" s="59"/>
      <c r="F550" s="60"/>
    </row>
    <row r="551" spans="5:6" x14ac:dyDescent="0.2">
      <c r="E551" s="59"/>
      <c r="F551" s="60"/>
    </row>
    <row r="552" spans="5:6" x14ac:dyDescent="0.2">
      <c r="E552" s="59"/>
      <c r="F552" s="60"/>
    </row>
    <row r="553" spans="5:6" x14ac:dyDescent="0.2">
      <c r="E553" s="59"/>
      <c r="F553" s="60"/>
    </row>
    <row r="554" spans="5:6" x14ac:dyDescent="0.2">
      <c r="E554" s="59"/>
      <c r="F554" s="60"/>
    </row>
    <row r="555" spans="5:6" x14ac:dyDescent="0.2">
      <c r="E555" s="59"/>
      <c r="F555" s="60"/>
    </row>
    <row r="556" spans="5:6" x14ac:dyDescent="0.2">
      <c r="E556" s="59"/>
      <c r="F556" s="60"/>
    </row>
    <row r="557" spans="5:6" x14ac:dyDescent="0.2">
      <c r="E557" s="59"/>
      <c r="F557" s="60"/>
    </row>
    <row r="558" spans="5:6" x14ac:dyDescent="0.2">
      <c r="E558" s="59"/>
      <c r="F558" s="60"/>
    </row>
    <row r="559" spans="5:6" x14ac:dyDescent="0.2">
      <c r="E559" s="59"/>
      <c r="F559" s="60"/>
    </row>
    <row r="560" spans="5:6" x14ac:dyDescent="0.2">
      <c r="E560" s="59"/>
      <c r="F560" s="60"/>
    </row>
    <row r="561" spans="5:6" x14ac:dyDescent="0.2">
      <c r="E561" s="59"/>
      <c r="F561" s="60"/>
    </row>
    <row r="562" spans="5:6" x14ac:dyDescent="0.2">
      <c r="E562" s="59"/>
      <c r="F562" s="60"/>
    </row>
    <row r="563" spans="5:6" x14ac:dyDescent="0.2">
      <c r="E563" s="59"/>
      <c r="F563" s="60"/>
    </row>
    <row r="564" spans="5:6" x14ac:dyDescent="0.2">
      <c r="E564" s="59"/>
      <c r="F564" s="60"/>
    </row>
    <row r="565" spans="5:6" x14ac:dyDescent="0.2">
      <c r="E565" s="59"/>
      <c r="F565" s="60"/>
    </row>
    <row r="566" spans="5:6" x14ac:dyDescent="0.2">
      <c r="E566" s="59"/>
      <c r="F566" s="60"/>
    </row>
    <row r="567" spans="5:6" x14ac:dyDescent="0.2">
      <c r="E567" s="59"/>
      <c r="F567" s="60"/>
    </row>
    <row r="568" spans="5:6" x14ac:dyDescent="0.2">
      <c r="E568" s="59"/>
      <c r="F568" s="60"/>
    </row>
    <row r="569" spans="5:6" x14ac:dyDescent="0.2">
      <c r="E569" s="59"/>
      <c r="F569" s="60"/>
    </row>
    <row r="570" spans="5:6" x14ac:dyDescent="0.2">
      <c r="E570" s="59"/>
      <c r="F570" s="60"/>
    </row>
    <row r="571" spans="5:6" x14ac:dyDescent="0.2">
      <c r="E571" s="59"/>
      <c r="F571" s="60"/>
    </row>
    <row r="572" spans="5:6" x14ac:dyDescent="0.2">
      <c r="E572" s="59"/>
      <c r="F572" s="60"/>
    </row>
    <row r="573" spans="5:6" x14ac:dyDescent="0.2">
      <c r="E573" s="59"/>
      <c r="F573" s="60"/>
    </row>
    <row r="574" spans="5:6" x14ac:dyDescent="0.2">
      <c r="E574" s="59"/>
      <c r="F574" s="60"/>
    </row>
    <row r="575" spans="5:6" x14ac:dyDescent="0.2">
      <c r="E575" s="59"/>
      <c r="F575" s="60"/>
    </row>
    <row r="576" spans="5:6" x14ac:dyDescent="0.2">
      <c r="E576" s="59"/>
      <c r="F576" s="60"/>
    </row>
    <row r="577" spans="5:6" x14ac:dyDescent="0.2">
      <c r="E577" s="59"/>
      <c r="F577" s="60"/>
    </row>
    <row r="578" spans="5:6" x14ac:dyDescent="0.2">
      <c r="E578" s="59"/>
      <c r="F578" s="60"/>
    </row>
    <row r="579" spans="5:6" x14ac:dyDescent="0.2">
      <c r="E579" s="59"/>
      <c r="F579" s="60"/>
    </row>
    <row r="580" spans="5:6" x14ac:dyDescent="0.2">
      <c r="E580" s="59"/>
      <c r="F580" s="60"/>
    </row>
    <row r="581" spans="5:6" x14ac:dyDescent="0.2">
      <c r="E581" s="59"/>
      <c r="F581" s="60"/>
    </row>
    <row r="582" spans="5:6" x14ac:dyDescent="0.2">
      <c r="E582" s="59"/>
      <c r="F582" s="60"/>
    </row>
    <row r="583" spans="5:6" x14ac:dyDescent="0.2">
      <c r="E583" s="59"/>
      <c r="F583" s="60"/>
    </row>
    <row r="584" spans="5:6" x14ac:dyDescent="0.2">
      <c r="E584" s="59"/>
      <c r="F584" s="60"/>
    </row>
    <row r="585" spans="5:6" x14ac:dyDescent="0.2">
      <c r="E585" s="59"/>
      <c r="F585" s="60"/>
    </row>
    <row r="586" spans="5:6" x14ac:dyDescent="0.2">
      <c r="E586" s="59"/>
      <c r="F586" s="60"/>
    </row>
    <row r="587" spans="5:6" x14ac:dyDescent="0.2">
      <c r="E587" s="59"/>
      <c r="F587" s="60"/>
    </row>
    <row r="588" spans="5:6" x14ac:dyDescent="0.2">
      <c r="E588" s="59"/>
      <c r="F588" s="60"/>
    </row>
    <row r="589" spans="5:6" x14ac:dyDescent="0.2">
      <c r="E589" s="59"/>
      <c r="F589" s="60"/>
    </row>
    <row r="590" spans="5:6" x14ac:dyDescent="0.2">
      <c r="E590" s="59"/>
      <c r="F590" s="60"/>
    </row>
    <row r="591" spans="5:6" x14ac:dyDescent="0.2">
      <c r="E591" s="59"/>
      <c r="F591" s="60"/>
    </row>
    <row r="592" spans="5:6" x14ac:dyDescent="0.2">
      <c r="E592" s="59"/>
      <c r="F592" s="60"/>
    </row>
    <row r="593" spans="5:6" x14ac:dyDescent="0.2">
      <c r="E593" s="59"/>
      <c r="F593" s="60"/>
    </row>
    <row r="594" spans="5:6" x14ac:dyDescent="0.2">
      <c r="E594" s="59"/>
      <c r="F594" s="60"/>
    </row>
    <row r="595" spans="5:6" x14ac:dyDescent="0.2">
      <c r="E595" s="59"/>
      <c r="F595" s="60"/>
    </row>
    <row r="596" spans="5:6" x14ac:dyDescent="0.2">
      <c r="E596" s="59"/>
      <c r="F596" s="60"/>
    </row>
    <row r="597" spans="5:6" x14ac:dyDescent="0.2">
      <c r="E597" s="59"/>
      <c r="F597" s="60"/>
    </row>
    <row r="598" spans="5:6" x14ac:dyDescent="0.2">
      <c r="E598" s="59"/>
      <c r="F598" s="60"/>
    </row>
    <row r="599" spans="5:6" x14ac:dyDescent="0.2">
      <c r="E599" s="59"/>
      <c r="F599" s="60"/>
    </row>
    <row r="600" spans="5:6" x14ac:dyDescent="0.2">
      <c r="E600" s="59"/>
      <c r="F600" s="60"/>
    </row>
    <row r="601" spans="5:6" x14ac:dyDescent="0.2">
      <c r="E601" s="59"/>
      <c r="F601" s="60"/>
    </row>
    <row r="602" spans="5:6" x14ac:dyDescent="0.2">
      <c r="E602" s="59"/>
      <c r="F602" s="60"/>
    </row>
    <row r="603" spans="5:6" x14ac:dyDescent="0.2">
      <c r="E603" s="59"/>
      <c r="F603" s="60"/>
    </row>
    <row r="604" spans="5:6" x14ac:dyDescent="0.2">
      <c r="E604" s="59"/>
      <c r="F604" s="60"/>
    </row>
    <row r="605" spans="5:6" x14ac:dyDescent="0.2">
      <c r="E605" s="59"/>
      <c r="F605" s="60"/>
    </row>
    <row r="606" spans="5:6" x14ac:dyDescent="0.2">
      <c r="E606" s="59"/>
      <c r="F606" s="60"/>
    </row>
    <row r="607" spans="5:6" x14ac:dyDescent="0.2">
      <c r="E607" s="59"/>
      <c r="F607" s="60"/>
    </row>
    <row r="608" spans="5:6" x14ac:dyDescent="0.2">
      <c r="E608" s="59"/>
      <c r="F608" s="60"/>
    </row>
    <row r="609" spans="5:6" x14ac:dyDescent="0.2">
      <c r="E609" s="59"/>
      <c r="F609" s="60"/>
    </row>
    <row r="610" spans="5:6" x14ac:dyDescent="0.2">
      <c r="E610" s="59"/>
      <c r="F610" s="60"/>
    </row>
    <row r="611" spans="5:6" x14ac:dyDescent="0.2">
      <c r="E611" s="59"/>
      <c r="F611" s="60"/>
    </row>
    <row r="612" spans="5:6" x14ac:dyDescent="0.2">
      <c r="E612" s="59"/>
      <c r="F612" s="60"/>
    </row>
    <row r="613" spans="5:6" x14ac:dyDescent="0.2">
      <c r="E613" s="59"/>
      <c r="F613" s="60"/>
    </row>
    <row r="614" spans="5:6" x14ac:dyDescent="0.2">
      <c r="E614" s="59"/>
      <c r="F614" s="60"/>
    </row>
    <row r="615" spans="5:6" x14ac:dyDescent="0.2">
      <c r="E615" s="59"/>
      <c r="F615" s="60"/>
    </row>
    <row r="616" spans="5:6" x14ac:dyDescent="0.2">
      <c r="E616" s="59"/>
      <c r="F616" s="60"/>
    </row>
    <row r="617" spans="5:6" x14ac:dyDescent="0.2">
      <c r="E617" s="59"/>
      <c r="F617" s="60"/>
    </row>
    <row r="618" spans="5:6" x14ac:dyDescent="0.2">
      <c r="E618" s="59"/>
      <c r="F618" s="60"/>
    </row>
    <row r="619" spans="5:6" x14ac:dyDescent="0.2">
      <c r="E619" s="59"/>
      <c r="F619" s="60"/>
    </row>
    <row r="620" spans="5:6" x14ac:dyDescent="0.2">
      <c r="E620" s="59"/>
      <c r="F620" s="60"/>
    </row>
    <row r="621" spans="5:6" x14ac:dyDescent="0.2">
      <c r="E621" s="59"/>
      <c r="F621" s="60"/>
    </row>
    <row r="622" spans="5:6" x14ac:dyDescent="0.2">
      <c r="E622" s="59"/>
      <c r="F622" s="60"/>
    </row>
    <row r="623" spans="5:6" x14ac:dyDescent="0.2">
      <c r="E623" s="59"/>
      <c r="F623" s="60"/>
    </row>
    <row r="624" spans="5:6" x14ac:dyDescent="0.2">
      <c r="E624" s="59"/>
      <c r="F624" s="60"/>
    </row>
    <row r="625" spans="5:6" x14ac:dyDescent="0.2">
      <c r="E625" s="59"/>
      <c r="F625" s="60"/>
    </row>
    <row r="626" spans="5:6" x14ac:dyDescent="0.2">
      <c r="E626" s="59"/>
      <c r="F626" s="60"/>
    </row>
    <row r="627" spans="5:6" x14ac:dyDescent="0.2">
      <c r="E627" s="59"/>
      <c r="F627" s="60"/>
    </row>
    <row r="628" spans="5:6" x14ac:dyDescent="0.2">
      <c r="E628" s="59"/>
      <c r="F628" s="60"/>
    </row>
    <row r="629" spans="5:6" x14ac:dyDescent="0.2">
      <c r="E629" s="59"/>
      <c r="F629" s="60"/>
    </row>
    <row r="630" spans="5:6" x14ac:dyDescent="0.2">
      <c r="E630" s="59"/>
      <c r="F630" s="60"/>
    </row>
    <row r="631" spans="5:6" x14ac:dyDescent="0.2">
      <c r="E631" s="59"/>
      <c r="F631" s="60"/>
    </row>
    <row r="632" spans="5:6" x14ac:dyDescent="0.2">
      <c r="E632" s="59"/>
      <c r="F632" s="60"/>
    </row>
    <row r="633" spans="5:6" x14ac:dyDescent="0.2">
      <c r="E633" s="59"/>
      <c r="F633" s="60"/>
    </row>
    <row r="634" spans="5:6" x14ac:dyDescent="0.2">
      <c r="E634" s="59"/>
      <c r="F634" s="60"/>
    </row>
    <row r="635" spans="5:6" x14ac:dyDescent="0.2">
      <c r="E635" s="59"/>
      <c r="F635" s="60"/>
    </row>
    <row r="636" spans="5:6" x14ac:dyDescent="0.2">
      <c r="E636" s="59"/>
      <c r="F636" s="60"/>
    </row>
    <row r="637" spans="5:6" x14ac:dyDescent="0.2">
      <c r="E637" s="59"/>
      <c r="F637" s="60"/>
    </row>
    <row r="638" spans="5:6" x14ac:dyDescent="0.2">
      <c r="E638" s="59"/>
      <c r="F638" s="60"/>
    </row>
    <row r="639" spans="5:6" x14ac:dyDescent="0.2">
      <c r="E639" s="59"/>
      <c r="F639" s="60"/>
    </row>
    <row r="640" spans="5:6" x14ac:dyDescent="0.2">
      <c r="E640" s="59"/>
      <c r="F640" s="60"/>
    </row>
    <row r="641" spans="5:6" x14ac:dyDescent="0.2">
      <c r="E641" s="59"/>
      <c r="F641" s="60"/>
    </row>
    <row r="642" spans="5:6" x14ac:dyDescent="0.2">
      <c r="E642" s="59"/>
      <c r="F642" s="60"/>
    </row>
    <row r="643" spans="5:6" x14ac:dyDescent="0.2">
      <c r="E643" s="59"/>
      <c r="F643" s="60"/>
    </row>
    <row r="644" spans="5:6" x14ac:dyDescent="0.2">
      <c r="E644" s="59"/>
      <c r="F644" s="60"/>
    </row>
    <row r="645" spans="5:6" x14ac:dyDescent="0.2">
      <c r="E645" s="59"/>
      <c r="F645" s="60"/>
    </row>
    <row r="646" spans="5:6" x14ac:dyDescent="0.2">
      <c r="E646" s="59"/>
      <c r="F646" s="60"/>
    </row>
    <row r="647" spans="5:6" x14ac:dyDescent="0.2">
      <c r="E647" s="59"/>
      <c r="F647" s="60"/>
    </row>
    <row r="648" spans="5:6" x14ac:dyDescent="0.2">
      <c r="E648" s="59"/>
      <c r="F648" s="60"/>
    </row>
    <row r="649" spans="5:6" x14ac:dyDescent="0.2">
      <c r="E649" s="59"/>
      <c r="F649" s="60"/>
    </row>
    <row r="650" spans="5:6" x14ac:dyDescent="0.2">
      <c r="E650" s="59"/>
      <c r="F650" s="60"/>
    </row>
    <row r="651" spans="5:6" x14ac:dyDescent="0.2">
      <c r="E651" s="59"/>
      <c r="F651" s="60"/>
    </row>
    <row r="652" spans="5:6" x14ac:dyDescent="0.2">
      <c r="E652" s="59"/>
      <c r="F652" s="60"/>
    </row>
    <row r="653" spans="5:6" x14ac:dyDescent="0.2">
      <c r="E653" s="59"/>
      <c r="F653" s="60"/>
    </row>
    <row r="654" spans="5:6" x14ac:dyDescent="0.2">
      <c r="E654" s="59"/>
      <c r="F654" s="60"/>
    </row>
    <row r="655" spans="5:6" x14ac:dyDescent="0.2">
      <c r="E655" s="59"/>
      <c r="F655" s="60"/>
    </row>
    <row r="656" spans="5:6" x14ac:dyDescent="0.2">
      <c r="E656" s="59"/>
      <c r="F656" s="60"/>
    </row>
    <row r="657" spans="5:6" x14ac:dyDescent="0.2">
      <c r="E657" s="59"/>
      <c r="F657" s="60"/>
    </row>
    <row r="658" spans="5:6" x14ac:dyDescent="0.2">
      <c r="E658" s="59"/>
      <c r="F658" s="60"/>
    </row>
    <row r="659" spans="5:6" x14ac:dyDescent="0.2">
      <c r="E659" s="59"/>
      <c r="F659" s="60"/>
    </row>
    <row r="660" spans="5:6" x14ac:dyDescent="0.2">
      <c r="E660" s="59"/>
      <c r="F660" s="60"/>
    </row>
    <row r="661" spans="5:6" x14ac:dyDescent="0.2">
      <c r="E661" s="59"/>
      <c r="F661" s="60"/>
    </row>
    <row r="662" spans="5:6" x14ac:dyDescent="0.2">
      <c r="E662" s="59"/>
      <c r="F662" s="60"/>
    </row>
    <row r="663" spans="5:6" x14ac:dyDescent="0.2">
      <c r="E663" s="59"/>
      <c r="F663" s="60"/>
    </row>
    <row r="664" spans="5:6" x14ac:dyDescent="0.2">
      <c r="E664" s="59"/>
      <c r="F664" s="60"/>
    </row>
    <row r="665" spans="5:6" x14ac:dyDescent="0.2">
      <c r="E665" s="59"/>
      <c r="F665" s="60"/>
    </row>
    <row r="666" spans="5:6" x14ac:dyDescent="0.2">
      <c r="E666" s="59"/>
      <c r="F666" s="60"/>
    </row>
    <row r="667" spans="5:6" x14ac:dyDescent="0.2">
      <c r="E667" s="59"/>
      <c r="F667" s="60"/>
    </row>
    <row r="668" spans="5:6" x14ac:dyDescent="0.2">
      <c r="E668" s="59"/>
      <c r="F668" s="60"/>
    </row>
    <row r="669" spans="5:6" x14ac:dyDescent="0.2">
      <c r="E669" s="59"/>
      <c r="F669" s="60"/>
    </row>
    <row r="670" spans="5:6" x14ac:dyDescent="0.2">
      <c r="E670" s="59"/>
      <c r="F670" s="60"/>
    </row>
    <row r="671" spans="5:6" x14ac:dyDescent="0.2">
      <c r="E671" s="59"/>
      <c r="F671" s="60"/>
    </row>
    <row r="672" spans="5:6" x14ac:dyDescent="0.2">
      <c r="E672" s="59"/>
      <c r="F672" s="60"/>
    </row>
    <row r="673" spans="5:6" x14ac:dyDescent="0.2">
      <c r="E673" s="59"/>
      <c r="F673" s="60"/>
    </row>
    <row r="674" spans="5:6" x14ac:dyDescent="0.2">
      <c r="E674" s="59"/>
      <c r="F674" s="60"/>
    </row>
    <row r="675" spans="5:6" x14ac:dyDescent="0.2">
      <c r="E675" s="59"/>
      <c r="F675" s="60"/>
    </row>
    <row r="676" spans="5:6" x14ac:dyDescent="0.2">
      <c r="E676" s="59"/>
      <c r="F676" s="60"/>
    </row>
    <row r="677" spans="5:6" x14ac:dyDescent="0.2">
      <c r="E677" s="59"/>
      <c r="F677" s="60"/>
    </row>
    <row r="678" spans="5:6" x14ac:dyDescent="0.2">
      <c r="E678" s="59"/>
      <c r="F678" s="60"/>
    </row>
    <row r="679" spans="5:6" x14ac:dyDescent="0.2">
      <c r="E679" s="59"/>
      <c r="F679" s="60"/>
    </row>
    <row r="680" spans="5:6" x14ac:dyDescent="0.2">
      <c r="E680" s="59"/>
      <c r="F680" s="60"/>
    </row>
    <row r="681" spans="5:6" x14ac:dyDescent="0.2">
      <c r="E681" s="59"/>
      <c r="F681" s="60"/>
    </row>
    <row r="682" spans="5:6" x14ac:dyDescent="0.2">
      <c r="E682" s="59"/>
      <c r="F682" s="60"/>
    </row>
    <row r="683" spans="5:6" x14ac:dyDescent="0.2">
      <c r="E683" s="59"/>
      <c r="F683" s="60"/>
    </row>
    <row r="684" spans="5:6" x14ac:dyDescent="0.2">
      <c r="E684" s="59"/>
      <c r="F684" s="60"/>
    </row>
    <row r="685" spans="5:6" x14ac:dyDescent="0.2">
      <c r="E685" s="59"/>
      <c r="F685" s="60"/>
    </row>
    <row r="686" spans="5:6" x14ac:dyDescent="0.2">
      <c r="E686" s="59"/>
      <c r="F686" s="60"/>
    </row>
    <row r="687" spans="5:6" x14ac:dyDescent="0.2">
      <c r="E687" s="59"/>
      <c r="F687" s="60"/>
    </row>
    <row r="688" spans="5:6" x14ac:dyDescent="0.2">
      <c r="E688" s="59"/>
      <c r="F688" s="60"/>
    </row>
    <row r="689" spans="5:6" x14ac:dyDescent="0.2">
      <c r="E689" s="59"/>
      <c r="F689" s="60"/>
    </row>
    <row r="690" spans="5:6" x14ac:dyDescent="0.2">
      <c r="E690" s="59"/>
      <c r="F690" s="60"/>
    </row>
    <row r="691" spans="5:6" x14ac:dyDescent="0.2">
      <c r="E691" s="59"/>
      <c r="F691" s="60"/>
    </row>
    <row r="692" spans="5:6" x14ac:dyDescent="0.2">
      <c r="E692" s="59"/>
      <c r="F692" s="60"/>
    </row>
    <row r="693" spans="5:6" x14ac:dyDescent="0.2">
      <c r="E693" s="59"/>
      <c r="F693" s="60"/>
    </row>
    <row r="694" spans="5:6" x14ac:dyDescent="0.2">
      <c r="E694" s="59"/>
      <c r="F694" s="60"/>
    </row>
    <row r="695" spans="5:6" x14ac:dyDescent="0.2">
      <c r="E695" s="59"/>
      <c r="F695" s="60"/>
    </row>
    <row r="696" spans="5:6" x14ac:dyDescent="0.2">
      <c r="E696" s="59"/>
      <c r="F696" s="60"/>
    </row>
    <row r="697" spans="5:6" x14ac:dyDescent="0.2">
      <c r="E697" s="59"/>
      <c r="F697" s="60"/>
    </row>
    <row r="698" spans="5:6" x14ac:dyDescent="0.2">
      <c r="E698" s="59"/>
      <c r="F698" s="60"/>
    </row>
    <row r="699" spans="5:6" x14ac:dyDescent="0.2">
      <c r="E699" s="59"/>
      <c r="F699" s="60"/>
    </row>
    <row r="700" spans="5:6" x14ac:dyDescent="0.2">
      <c r="E700" s="59"/>
      <c r="F700" s="60"/>
    </row>
    <row r="701" spans="5:6" x14ac:dyDescent="0.2">
      <c r="E701" s="59"/>
      <c r="F701" s="60"/>
    </row>
    <row r="702" spans="5:6" x14ac:dyDescent="0.2">
      <c r="E702" s="59"/>
      <c r="F702" s="60"/>
    </row>
    <row r="703" spans="5:6" x14ac:dyDescent="0.2">
      <c r="E703" s="59"/>
      <c r="F703" s="60"/>
    </row>
    <row r="704" spans="5:6" x14ac:dyDescent="0.2">
      <c r="E704" s="59"/>
      <c r="F704" s="60"/>
    </row>
    <row r="705" spans="5:6" x14ac:dyDescent="0.2">
      <c r="E705" s="59"/>
      <c r="F705" s="60"/>
    </row>
    <row r="706" spans="5:6" x14ac:dyDescent="0.2">
      <c r="E706" s="59"/>
      <c r="F706" s="60"/>
    </row>
    <row r="707" spans="5:6" x14ac:dyDescent="0.2">
      <c r="E707" s="59"/>
      <c r="F707" s="60"/>
    </row>
    <row r="708" spans="5:6" x14ac:dyDescent="0.2">
      <c r="E708" s="59"/>
      <c r="F708" s="60"/>
    </row>
    <row r="709" spans="5:6" x14ac:dyDescent="0.2">
      <c r="E709" s="59"/>
      <c r="F709" s="60"/>
    </row>
    <row r="710" spans="5:6" x14ac:dyDescent="0.2">
      <c r="E710" s="59"/>
      <c r="F710" s="60"/>
    </row>
    <row r="711" spans="5:6" x14ac:dyDescent="0.2">
      <c r="E711" s="59"/>
      <c r="F711" s="60"/>
    </row>
    <row r="712" spans="5:6" x14ac:dyDescent="0.2">
      <c r="E712" s="59"/>
      <c r="F712" s="60"/>
    </row>
    <row r="713" spans="5:6" x14ac:dyDescent="0.2">
      <c r="E713" s="59"/>
      <c r="F713" s="60"/>
    </row>
    <row r="714" spans="5:6" x14ac:dyDescent="0.2">
      <c r="E714" s="59"/>
      <c r="F714" s="60"/>
    </row>
    <row r="715" spans="5:6" x14ac:dyDescent="0.2">
      <c r="E715" s="59"/>
      <c r="F715" s="60"/>
    </row>
    <row r="716" spans="5:6" x14ac:dyDescent="0.2">
      <c r="E716" s="59"/>
      <c r="F716" s="60"/>
    </row>
    <row r="717" spans="5:6" x14ac:dyDescent="0.2">
      <c r="E717" s="59"/>
      <c r="F717" s="60"/>
    </row>
    <row r="718" spans="5:6" x14ac:dyDescent="0.2">
      <c r="E718" s="59"/>
      <c r="F718" s="60"/>
    </row>
    <row r="719" spans="5:6" x14ac:dyDescent="0.2">
      <c r="E719" s="59"/>
      <c r="F719" s="60"/>
    </row>
    <row r="720" spans="5:6" x14ac:dyDescent="0.2">
      <c r="E720" s="59"/>
      <c r="F720" s="60"/>
    </row>
    <row r="721" spans="5:6" x14ac:dyDescent="0.2">
      <c r="E721" s="59"/>
      <c r="F721" s="60"/>
    </row>
    <row r="722" spans="5:6" x14ac:dyDescent="0.2">
      <c r="E722" s="59"/>
      <c r="F722" s="60"/>
    </row>
    <row r="723" spans="5:6" x14ac:dyDescent="0.2">
      <c r="E723" s="59"/>
      <c r="F723" s="60"/>
    </row>
    <row r="724" spans="5:6" x14ac:dyDescent="0.2">
      <c r="E724" s="59"/>
      <c r="F724" s="60"/>
    </row>
    <row r="725" spans="5:6" x14ac:dyDescent="0.2">
      <c r="E725" s="59"/>
      <c r="F725" s="60"/>
    </row>
    <row r="726" spans="5:6" x14ac:dyDescent="0.2">
      <c r="E726" s="59"/>
      <c r="F726" s="60"/>
    </row>
    <row r="727" spans="5:6" x14ac:dyDescent="0.2">
      <c r="E727" s="59"/>
      <c r="F727" s="60"/>
    </row>
    <row r="728" spans="5:6" x14ac:dyDescent="0.2">
      <c r="E728" s="59"/>
      <c r="F728" s="60"/>
    </row>
    <row r="729" spans="5:6" x14ac:dyDescent="0.2">
      <c r="E729" s="59"/>
      <c r="F729" s="60"/>
    </row>
    <row r="730" spans="5:6" x14ac:dyDescent="0.2">
      <c r="E730" s="59"/>
      <c r="F730" s="60"/>
    </row>
    <row r="731" spans="5:6" x14ac:dyDescent="0.2">
      <c r="E731" s="59"/>
      <c r="F731" s="60"/>
    </row>
    <row r="732" spans="5:6" x14ac:dyDescent="0.2">
      <c r="E732" s="59"/>
      <c r="F732" s="60"/>
    </row>
    <row r="733" spans="5:6" x14ac:dyDescent="0.2">
      <c r="E733" s="59"/>
      <c r="F733" s="60"/>
    </row>
    <row r="734" spans="5:6" x14ac:dyDescent="0.2">
      <c r="E734" s="59"/>
      <c r="F734" s="60"/>
    </row>
    <row r="735" spans="5:6" x14ac:dyDescent="0.2">
      <c r="E735" s="59"/>
      <c r="F735" s="60"/>
    </row>
    <row r="736" spans="5:6" x14ac:dyDescent="0.2">
      <c r="E736" s="59"/>
      <c r="F736" s="60"/>
    </row>
    <row r="737" spans="5:6" x14ac:dyDescent="0.2">
      <c r="E737" s="59"/>
      <c r="F737" s="60"/>
    </row>
    <row r="738" spans="5:6" x14ac:dyDescent="0.2">
      <c r="E738" s="59"/>
      <c r="F738" s="60"/>
    </row>
    <row r="739" spans="5:6" x14ac:dyDescent="0.2">
      <c r="E739" s="59"/>
      <c r="F739" s="60"/>
    </row>
    <row r="740" spans="5:6" x14ac:dyDescent="0.2">
      <c r="E740" s="59"/>
      <c r="F740" s="60"/>
    </row>
    <row r="741" spans="5:6" x14ac:dyDescent="0.2">
      <c r="E741" s="59"/>
      <c r="F741" s="60"/>
    </row>
    <row r="742" spans="5:6" x14ac:dyDescent="0.2">
      <c r="E742" s="59"/>
      <c r="F742" s="60"/>
    </row>
    <row r="743" spans="5:6" x14ac:dyDescent="0.2">
      <c r="E743" s="59"/>
      <c r="F743" s="60"/>
    </row>
    <row r="744" spans="5:6" x14ac:dyDescent="0.2">
      <c r="E744" s="59"/>
      <c r="F744" s="60"/>
    </row>
    <row r="745" spans="5:6" x14ac:dyDescent="0.2">
      <c r="E745" s="59"/>
      <c r="F745" s="60"/>
    </row>
    <row r="746" spans="5:6" x14ac:dyDescent="0.2">
      <c r="E746" s="59"/>
      <c r="F746" s="60"/>
    </row>
    <row r="747" spans="5:6" x14ac:dyDescent="0.2">
      <c r="E747" s="59"/>
      <c r="F747" s="60"/>
    </row>
    <row r="748" spans="5:6" x14ac:dyDescent="0.2">
      <c r="E748" s="59"/>
      <c r="F748" s="60"/>
    </row>
    <row r="749" spans="5:6" x14ac:dyDescent="0.2">
      <c r="E749" s="59"/>
      <c r="F749" s="60"/>
    </row>
    <row r="750" spans="5:6" x14ac:dyDescent="0.2">
      <c r="E750" s="59"/>
      <c r="F750" s="60"/>
    </row>
    <row r="751" spans="5:6" x14ac:dyDescent="0.2">
      <c r="E751" s="59"/>
      <c r="F751" s="60"/>
    </row>
    <row r="752" spans="5:6" x14ac:dyDescent="0.2">
      <c r="E752" s="59"/>
      <c r="F752" s="60"/>
    </row>
    <row r="753" spans="5:6" x14ac:dyDescent="0.2">
      <c r="E753" s="59"/>
      <c r="F753" s="60"/>
    </row>
    <row r="754" spans="5:6" x14ac:dyDescent="0.2">
      <c r="E754" s="59"/>
      <c r="F754" s="60"/>
    </row>
    <row r="755" spans="5:6" x14ac:dyDescent="0.2">
      <c r="E755" s="59"/>
      <c r="F755" s="60"/>
    </row>
    <row r="756" spans="5:6" x14ac:dyDescent="0.2">
      <c r="E756" s="59"/>
      <c r="F756" s="60"/>
    </row>
    <row r="757" spans="5:6" x14ac:dyDescent="0.2">
      <c r="E757" s="59"/>
      <c r="F757" s="60"/>
    </row>
    <row r="758" spans="5:6" x14ac:dyDescent="0.2">
      <c r="E758" s="59"/>
      <c r="F758" s="60"/>
    </row>
    <row r="759" spans="5:6" x14ac:dyDescent="0.2">
      <c r="E759" s="59"/>
      <c r="F759" s="60"/>
    </row>
    <row r="760" spans="5:6" x14ac:dyDescent="0.2">
      <c r="E760" s="59"/>
      <c r="F760" s="60"/>
    </row>
    <row r="761" spans="5:6" x14ac:dyDescent="0.2">
      <c r="E761" s="59"/>
      <c r="F761" s="60"/>
    </row>
    <row r="762" spans="5:6" x14ac:dyDescent="0.2">
      <c r="E762" s="59"/>
      <c r="F762" s="60"/>
    </row>
    <row r="763" spans="5:6" x14ac:dyDescent="0.2">
      <c r="E763" s="59"/>
      <c r="F763" s="60"/>
    </row>
    <row r="764" spans="5:6" x14ac:dyDescent="0.2">
      <c r="E764" s="59"/>
      <c r="F764" s="60"/>
    </row>
    <row r="765" spans="5:6" x14ac:dyDescent="0.2">
      <c r="E765" s="59"/>
      <c r="F765" s="60"/>
    </row>
    <row r="766" spans="5:6" x14ac:dyDescent="0.2">
      <c r="E766" s="59"/>
      <c r="F766" s="60"/>
    </row>
    <row r="767" spans="5:6" x14ac:dyDescent="0.2">
      <c r="E767" s="59"/>
      <c r="F767" s="60"/>
    </row>
    <row r="768" spans="5:6" x14ac:dyDescent="0.2">
      <c r="E768" s="59"/>
      <c r="F768" s="60"/>
    </row>
    <row r="769" spans="5:6" x14ac:dyDescent="0.2">
      <c r="E769" s="59"/>
      <c r="F769" s="60"/>
    </row>
    <row r="770" spans="5:6" x14ac:dyDescent="0.2">
      <c r="E770" s="59"/>
      <c r="F770" s="60"/>
    </row>
    <row r="771" spans="5:6" x14ac:dyDescent="0.2">
      <c r="E771" s="59"/>
      <c r="F771" s="60"/>
    </row>
    <row r="772" spans="5:6" x14ac:dyDescent="0.2">
      <c r="E772" s="59"/>
      <c r="F772" s="60"/>
    </row>
    <row r="773" spans="5:6" x14ac:dyDescent="0.2">
      <c r="E773" s="59"/>
      <c r="F773" s="60"/>
    </row>
    <row r="774" spans="5:6" x14ac:dyDescent="0.2">
      <c r="E774" s="59"/>
      <c r="F774" s="60"/>
    </row>
    <row r="775" spans="5:6" x14ac:dyDescent="0.2">
      <c r="E775" s="59"/>
      <c r="F775" s="60"/>
    </row>
    <row r="776" spans="5:6" x14ac:dyDescent="0.2">
      <c r="E776" s="59"/>
      <c r="F776" s="60"/>
    </row>
    <row r="777" spans="5:6" x14ac:dyDescent="0.2">
      <c r="E777" s="59"/>
      <c r="F777" s="60"/>
    </row>
    <row r="778" spans="5:6" x14ac:dyDescent="0.2">
      <c r="E778" s="59"/>
      <c r="F778" s="60"/>
    </row>
    <row r="779" spans="5:6" x14ac:dyDescent="0.2">
      <c r="E779" s="59"/>
      <c r="F779" s="60"/>
    </row>
    <row r="780" spans="5:6" x14ac:dyDescent="0.2">
      <c r="E780" s="59"/>
      <c r="F780" s="60"/>
    </row>
    <row r="781" spans="5:6" x14ac:dyDescent="0.2">
      <c r="E781" s="59"/>
      <c r="F781" s="60"/>
    </row>
    <row r="782" spans="5:6" x14ac:dyDescent="0.2">
      <c r="E782" s="59"/>
      <c r="F782" s="60"/>
    </row>
    <row r="783" spans="5:6" x14ac:dyDescent="0.2">
      <c r="E783" s="59"/>
      <c r="F783" s="60"/>
    </row>
    <row r="784" spans="5:6" x14ac:dyDescent="0.2">
      <c r="E784" s="59"/>
      <c r="F784" s="60"/>
    </row>
    <row r="785" spans="5:6" x14ac:dyDescent="0.2">
      <c r="E785" s="59"/>
      <c r="F785" s="60"/>
    </row>
    <row r="786" spans="5:6" x14ac:dyDescent="0.2">
      <c r="E786" s="59"/>
      <c r="F786" s="60"/>
    </row>
    <row r="787" spans="5:6" x14ac:dyDescent="0.2">
      <c r="E787" s="59"/>
      <c r="F787" s="60"/>
    </row>
    <row r="788" spans="5:6" x14ac:dyDescent="0.2">
      <c r="E788" s="59"/>
      <c r="F788" s="60"/>
    </row>
    <row r="789" spans="5:6" x14ac:dyDescent="0.2">
      <c r="E789" s="59"/>
      <c r="F789" s="60"/>
    </row>
    <row r="790" spans="5:6" x14ac:dyDescent="0.2">
      <c r="E790" s="59"/>
      <c r="F790" s="60"/>
    </row>
    <row r="791" spans="5:6" x14ac:dyDescent="0.2">
      <c r="E791" s="59"/>
      <c r="F791" s="60"/>
    </row>
    <row r="792" spans="5:6" x14ac:dyDescent="0.2">
      <c r="E792" s="59"/>
      <c r="F792" s="60"/>
    </row>
    <row r="793" spans="5:6" x14ac:dyDescent="0.2">
      <c r="E793" s="59"/>
      <c r="F793" s="60"/>
    </row>
    <row r="794" spans="5:6" x14ac:dyDescent="0.2">
      <c r="E794" s="59"/>
      <c r="F794" s="60"/>
    </row>
    <row r="795" spans="5:6" x14ac:dyDescent="0.2">
      <c r="E795" s="59"/>
      <c r="F795" s="60"/>
    </row>
    <row r="796" spans="5:6" x14ac:dyDescent="0.2">
      <c r="E796" s="59"/>
      <c r="F796" s="60"/>
    </row>
    <row r="797" spans="5:6" x14ac:dyDescent="0.2">
      <c r="E797" s="59"/>
      <c r="F797" s="60"/>
    </row>
    <row r="798" spans="5:6" x14ac:dyDescent="0.2">
      <c r="E798" s="59"/>
      <c r="F798" s="60"/>
    </row>
    <row r="799" spans="5:6" x14ac:dyDescent="0.2">
      <c r="E799" s="59"/>
      <c r="F799" s="60"/>
    </row>
    <row r="800" spans="5:6" x14ac:dyDescent="0.2">
      <c r="E800" s="59"/>
      <c r="F800" s="60"/>
    </row>
    <row r="801" spans="5:6" x14ac:dyDescent="0.2">
      <c r="E801" s="59"/>
      <c r="F801" s="60"/>
    </row>
    <row r="802" spans="5:6" x14ac:dyDescent="0.2">
      <c r="E802" s="59"/>
      <c r="F802" s="60"/>
    </row>
    <row r="803" spans="5:6" x14ac:dyDescent="0.2">
      <c r="E803" s="59"/>
      <c r="F803" s="60"/>
    </row>
    <row r="804" spans="5:6" x14ac:dyDescent="0.2">
      <c r="E804" s="59"/>
      <c r="F804" s="60"/>
    </row>
    <row r="805" spans="5:6" x14ac:dyDescent="0.2">
      <c r="E805" s="59"/>
      <c r="F805" s="60"/>
    </row>
    <row r="806" spans="5:6" x14ac:dyDescent="0.2">
      <c r="E806" s="59"/>
      <c r="F806" s="60"/>
    </row>
    <row r="807" spans="5:6" x14ac:dyDescent="0.2">
      <c r="E807" s="59"/>
      <c r="F807" s="60"/>
    </row>
    <row r="808" spans="5:6" x14ac:dyDescent="0.2">
      <c r="E808" s="59"/>
      <c r="F808" s="60"/>
    </row>
    <row r="809" spans="5:6" x14ac:dyDescent="0.2">
      <c r="E809" s="59"/>
      <c r="F809" s="60"/>
    </row>
    <row r="810" spans="5:6" x14ac:dyDescent="0.2">
      <c r="E810" s="59"/>
      <c r="F810" s="60"/>
    </row>
    <row r="811" spans="5:6" x14ac:dyDescent="0.2">
      <c r="E811" s="59"/>
      <c r="F811" s="60"/>
    </row>
    <row r="812" spans="5:6" x14ac:dyDescent="0.2">
      <c r="E812" s="59"/>
      <c r="F812" s="60"/>
    </row>
    <row r="813" spans="5:6" x14ac:dyDescent="0.2">
      <c r="E813" s="59"/>
      <c r="F813" s="60"/>
    </row>
    <row r="814" spans="5:6" x14ac:dyDescent="0.2">
      <c r="E814" s="59"/>
      <c r="F814" s="60"/>
    </row>
    <row r="815" spans="5:6" x14ac:dyDescent="0.2">
      <c r="E815" s="59"/>
      <c r="F815" s="60"/>
    </row>
    <row r="816" spans="5:6" x14ac:dyDescent="0.2">
      <c r="E816" s="59"/>
      <c r="F816" s="60"/>
    </row>
    <row r="817" spans="5:6" x14ac:dyDescent="0.2">
      <c r="E817" s="59"/>
      <c r="F817" s="60"/>
    </row>
    <row r="818" spans="5:6" x14ac:dyDescent="0.2">
      <c r="E818" s="59"/>
      <c r="F818" s="60"/>
    </row>
    <row r="819" spans="5:6" x14ac:dyDescent="0.2">
      <c r="E819" s="59"/>
      <c r="F819" s="60"/>
    </row>
    <row r="820" spans="5:6" x14ac:dyDescent="0.2">
      <c r="E820" s="59"/>
      <c r="F820" s="60"/>
    </row>
    <row r="821" spans="5:6" x14ac:dyDescent="0.2">
      <c r="E821" s="59"/>
      <c r="F821" s="60"/>
    </row>
    <row r="822" spans="5:6" x14ac:dyDescent="0.2">
      <c r="E822" s="59"/>
      <c r="F822" s="60"/>
    </row>
    <row r="823" spans="5:6" x14ac:dyDescent="0.2">
      <c r="E823" s="59"/>
      <c r="F823" s="60"/>
    </row>
    <row r="824" spans="5:6" x14ac:dyDescent="0.2">
      <c r="E824" s="59"/>
      <c r="F824" s="60"/>
    </row>
    <row r="825" spans="5:6" x14ac:dyDescent="0.2">
      <c r="E825" s="59"/>
      <c r="F825" s="60"/>
    </row>
    <row r="826" spans="5:6" x14ac:dyDescent="0.2">
      <c r="E826" s="59"/>
      <c r="F826" s="60"/>
    </row>
    <row r="827" spans="5:6" x14ac:dyDescent="0.2">
      <c r="E827" s="59"/>
      <c r="F827" s="60"/>
    </row>
    <row r="828" spans="5:6" x14ac:dyDescent="0.2">
      <c r="E828" s="59"/>
      <c r="F828" s="60"/>
    </row>
    <row r="829" spans="5:6" x14ac:dyDescent="0.2">
      <c r="E829" s="59"/>
      <c r="F829" s="60"/>
    </row>
    <row r="830" spans="5:6" x14ac:dyDescent="0.2">
      <c r="E830" s="59"/>
      <c r="F830" s="60"/>
    </row>
    <row r="831" spans="5:6" x14ac:dyDescent="0.2">
      <c r="E831" s="59"/>
      <c r="F831" s="60"/>
    </row>
    <row r="832" spans="5:6" x14ac:dyDescent="0.2">
      <c r="E832" s="59"/>
      <c r="F832" s="60"/>
    </row>
    <row r="833" spans="5:6" x14ac:dyDescent="0.2">
      <c r="E833" s="59"/>
      <c r="F833" s="60"/>
    </row>
    <row r="834" spans="5:6" x14ac:dyDescent="0.2">
      <c r="E834" s="59"/>
      <c r="F834" s="60"/>
    </row>
    <row r="835" spans="5:6" x14ac:dyDescent="0.2">
      <c r="E835" s="59"/>
      <c r="F835" s="60"/>
    </row>
    <row r="836" spans="5:6" x14ac:dyDescent="0.2">
      <c r="E836" s="59"/>
      <c r="F836" s="60"/>
    </row>
    <row r="837" spans="5:6" x14ac:dyDescent="0.2">
      <c r="E837" s="59"/>
      <c r="F837" s="60"/>
    </row>
    <row r="838" spans="5:6" x14ac:dyDescent="0.2">
      <c r="E838" s="59"/>
      <c r="F838" s="60"/>
    </row>
    <row r="839" spans="5:6" x14ac:dyDescent="0.2">
      <c r="E839" s="59"/>
      <c r="F839" s="60"/>
    </row>
    <row r="840" spans="5:6" x14ac:dyDescent="0.2">
      <c r="E840" s="59"/>
      <c r="F840" s="60"/>
    </row>
    <row r="841" spans="5:6" x14ac:dyDescent="0.2">
      <c r="E841" s="59"/>
      <c r="F841" s="60"/>
    </row>
    <row r="842" spans="5:6" x14ac:dyDescent="0.2">
      <c r="E842" s="59"/>
      <c r="F842" s="60"/>
    </row>
    <row r="843" spans="5:6" x14ac:dyDescent="0.2">
      <c r="E843" s="59"/>
      <c r="F843" s="60"/>
    </row>
    <row r="844" spans="5:6" x14ac:dyDescent="0.2">
      <c r="E844" s="59"/>
      <c r="F844" s="60"/>
    </row>
    <row r="845" spans="5:6" x14ac:dyDescent="0.2">
      <c r="E845" s="59"/>
      <c r="F845" s="60"/>
    </row>
    <row r="846" spans="5:6" x14ac:dyDescent="0.2">
      <c r="E846" s="59"/>
      <c r="F846" s="60"/>
    </row>
    <row r="847" spans="5:6" x14ac:dyDescent="0.2">
      <c r="E847" s="59"/>
      <c r="F847" s="60"/>
    </row>
    <row r="848" spans="5:6" x14ac:dyDescent="0.2">
      <c r="E848" s="59"/>
      <c r="F848" s="60"/>
    </row>
    <row r="849" spans="5:6" x14ac:dyDescent="0.2">
      <c r="E849" s="59"/>
      <c r="F849" s="60"/>
    </row>
    <row r="850" spans="5:6" x14ac:dyDescent="0.2">
      <c r="E850" s="59"/>
      <c r="F850" s="60"/>
    </row>
    <row r="851" spans="5:6" x14ac:dyDescent="0.2">
      <c r="E851" s="59"/>
      <c r="F851" s="60"/>
    </row>
    <row r="852" spans="5:6" x14ac:dyDescent="0.2">
      <c r="E852" s="59"/>
      <c r="F852" s="60"/>
    </row>
    <row r="853" spans="5:6" x14ac:dyDescent="0.2">
      <c r="E853" s="59"/>
      <c r="F853" s="60"/>
    </row>
    <row r="854" spans="5:6" x14ac:dyDescent="0.2">
      <c r="E854" s="59"/>
      <c r="F854" s="60"/>
    </row>
    <row r="855" spans="5:6" x14ac:dyDescent="0.2">
      <c r="E855" s="59"/>
      <c r="F855" s="60"/>
    </row>
    <row r="856" spans="5:6" x14ac:dyDescent="0.2">
      <c r="E856" s="59"/>
      <c r="F856" s="60"/>
    </row>
    <row r="857" spans="5:6" x14ac:dyDescent="0.2">
      <c r="E857" s="59"/>
      <c r="F857" s="60"/>
    </row>
    <row r="858" spans="5:6" x14ac:dyDescent="0.2">
      <c r="E858" s="59"/>
      <c r="F858" s="60"/>
    </row>
    <row r="859" spans="5:6" x14ac:dyDescent="0.2">
      <c r="E859" s="59"/>
      <c r="F859" s="60"/>
    </row>
    <row r="860" spans="5:6" x14ac:dyDescent="0.2">
      <c r="E860" s="59"/>
      <c r="F860" s="60"/>
    </row>
    <row r="861" spans="5:6" x14ac:dyDescent="0.2">
      <c r="E861" s="59"/>
      <c r="F861" s="60"/>
    </row>
    <row r="862" spans="5:6" x14ac:dyDescent="0.2">
      <c r="E862" s="59"/>
      <c r="F862" s="60"/>
    </row>
    <row r="863" spans="5:6" x14ac:dyDescent="0.2">
      <c r="E863" s="59"/>
      <c r="F863" s="60"/>
    </row>
    <row r="864" spans="5:6" x14ac:dyDescent="0.2">
      <c r="E864" s="59"/>
      <c r="F864" s="60"/>
    </row>
    <row r="865" spans="5:6" x14ac:dyDescent="0.2">
      <c r="E865" s="59"/>
      <c r="F865" s="60"/>
    </row>
    <row r="866" spans="5:6" x14ac:dyDescent="0.2">
      <c r="E866" s="59"/>
      <c r="F866" s="60"/>
    </row>
    <row r="867" spans="5:6" x14ac:dyDescent="0.2">
      <c r="E867" s="59"/>
      <c r="F867" s="60"/>
    </row>
    <row r="868" spans="5:6" x14ac:dyDescent="0.2">
      <c r="E868" s="59"/>
      <c r="F868" s="60"/>
    </row>
    <row r="869" spans="5:6" x14ac:dyDescent="0.2">
      <c r="E869" s="59"/>
      <c r="F869" s="60"/>
    </row>
    <row r="870" spans="5:6" x14ac:dyDescent="0.2">
      <c r="E870" s="59"/>
      <c r="F870" s="60"/>
    </row>
    <row r="871" spans="5:6" x14ac:dyDescent="0.2">
      <c r="E871" s="59"/>
      <c r="F871" s="60"/>
    </row>
    <row r="872" spans="5:6" x14ac:dyDescent="0.2">
      <c r="E872" s="59"/>
      <c r="F872" s="60"/>
    </row>
    <row r="873" spans="5:6" x14ac:dyDescent="0.2">
      <c r="E873" s="59"/>
      <c r="F873" s="60"/>
    </row>
    <row r="874" spans="5:6" x14ac:dyDescent="0.2">
      <c r="E874" s="59"/>
      <c r="F874" s="60"/>
    </row>
    <row r="875" spans="5:6" x14ac:dyDescent="0.2">
      <c r="E875" s="59"/>
      <c r="F875" s="60"/>
    </row>
    <row r="876" spans="5:6" x14ac:dyDescent="0.2">
      <c r="E876" s="59"/>
      <c r="F876" s="60"/>
    </row>
    <row r="877" spans="5:6" x14ac:dyDescent="0.2">
      <c r="E877" s="59"/>
      <c r="F877" s="60"/>
    </row>
    <row r="878" spans="5:6" x14ac:dyDescent="0.2">
      <c r="E878" s="59"/>
      <c r="F878" s="60"/>
    </row>
    <row r="879" spans="5:6" x14ac:dyDescent="0.2">
      <c r="E879" s="59"/>
      <c r="F879" s="60"/>
    </row>
    <row r="880" spans="5:6" x14ac:dyDescent="0.2">
      <c r="E880" s="59"/>
      <c r="F880" s="60"/>
    </row>
    <row r="881" spans="5:6" x14ac:dyDescent="0.2">
      <c r="E881" s="59"/>
      <c r="F881" s="60"/>
    </row>
    <row r="882" spans="5:6" x14ac:dyDescent="0.2">
      <c r="E882" s="59"/>
      <c r="F882" s="60"/>
    </row>
    <row r="883" spans="5:6" x14ac:dyDescent="0.2">
      <c r="E883" s="59"/>
      <c r="F883" s="60"/>
    </row>
    <row r="884" spans="5:6" x14ac:dyDescent="0.2">
      <c r="E884" s="59"/>
      <c r="F884" s="60"/>
    </row>
    <row r="885" spans="5:6" x14ac:dyDescent="0.2">
      <c r="E885" s="59"/>
      <c r="F885" s="60"/>
    </row>
    <row r="886" spans="5:6" x14ac:dyDescent="0.2">
      <c r="E886" s="59"/>
      <c r="F886" s="60"/>
    </row>
    <row r="887" spans="5:6" x14ac:dyDescent="0.2">
      <c r="E887" s="59"/>
      <c r="F887" s="60"/>
    </row>
    <row r="888" spans="5:6" x14ac:dyDescent="0.2">
      <c r="E888" s="59"/>
      <c r="F888" s="60"/>
    </row>
    <row r="889" spans="5:6" x14ac:dyDescent="0.2">
      <c r="E889" s="59"/>
      <c r="F889" s="60"/>
    </row>
    <row r="890" spans="5:6" x14ac:dyDescent="0.2">
      <c r="E890" s="59"/>
      <c r="F890" s="60"/>
    </row>
    <row r="891" spans="5:6" x14ac:dyDescent="0.2">
      <c r="E891" s="59"/>
      <c r="F891" s="60"/>
    </row>
    <row r="892" spans="5:6" x14ac:dyDescent="0.2">
      <c r="E892" s="59"/>
      <c r="F892" s="60"/>
    </row>
    <row r="893" spans="5:6" x14ac:dyDescent="0.2">
      <c r="E893" s="59"/>
      <c r="F893" s="60"/>
    </row>
    <row r="894" spans="5:6" x14ac:dyDescent="0.2">
      <c r="E894" s="59"/>
      <c r="F894" s="60"/>
    </row>
    <row r="895" spans="5:6" x14ac:dyDescent="0.2">
      <c r="E895" s="59"/>
      <c r="F895" s="60"/>
    </row>
    <row r="896" spans="5:6" x14ac:dyDescent="0.2">
      <c r="E896" s="59"/>
      <c r="F896" s="60"/>
    </row>
    <row r="897" spans="5:6" x14ac:dyDescent="0.2">
      <c r="E897" s="59"/>
      <c r="F897" s="60"/>
    </row>
    <row r="898" spans="5:6" x14ac:dyDescent="0.2">
      <c r="E898" s="59"/>
      <c r="F898" s="60"/>
    </row>
    <row r="899" spans="5:6" x14ac:dyDescent="0.2">
      <c r="E899" s="59"/>
      <c r="F899" s="60"/>
    </row>
    <row r="900" spans="5:6" x14ac:dyDescent="0.2">
      <c r="E900" s="59"/>
      <c r="F900" s="60"/>
    </row>
    <row r="901" spans="5:6" x14ac:dyDescent="0.2">
      <c r="E901" s="59"/>
      <c r="F901" s="60"/>
    </row>
    <row r="902" spans="5:6" x14ac:dyDescent="0.2">
      <c r="E902" s="59"/>
      <c r="F902" s="60"/>
    </row>
    <row r="903" spans="5:6" x14ac:dyDescent="0.2">
      <c r="E903" s="59"/>
      <c r="F903" s="60"/>
    </row>
    <row r="904" spans="5:6" x14ac:dyDescent="0.2">
      <c r="E904" s="59"/>
      <c r="F904" s="60"/>
    </row>
    <row r="905" spans="5:6" x14ac:dyDescent="0.2">
      <c r="E905" s="59"/>
      <c r="F905" s="60"/>
    </row>
    <row r="906" spans="5:6" x14ac:dyDescent="0.2">
      <c r="E906" s="59"/>
      <c r="F906" s="60"/>
    </row>
    <row r="907" spans="5:6" x14ac:dyDescent="0.2">
      <c r="E907" s="59"/>
      <c r="F907" s="60"/>
    </row>
    <row r="908" spans="5:6" x14ac:dyDescent="0.2">
      <c r="E908" s="59"/>
      <c r="F908" s="60"/>
    </row>
    <row r="909" spans="5:6" x14ac:dyDescent="0.2">
      <c r="E909" s="59"/>
      <c r="F909" s="60"/>
    </row>
    <row r="910" spans="5:6" x14ac:dyDescent="0.2">
      <c r="E910" s="59"/>
      <c r="F910" s="60"/>
    </row>
    <row r="911" spans="5:6" x14ac:dyDescent="0.2">
      <c r="E911" s="59"/>
      <c r="F911" s="60"/>
    </row>
    <row r="912" spans="5:6" x14ac:dyDescent="0.2">
      <c r="E912" s="59"/>
      <c r="F912" s="60"/>
    </row>
    <row r="913" spans="5:6" x14ac:dyDescent="0.2">
      <c r="E913" s="59"/>
      <c r="F913" s="60"/>
    </row>
    <row r="914" spans="5:6" x14ac:dyDescent="0.2">
      <c r="E914" s="59"/>
      <c r="F914" s="60"/>
    </row>
    <row r="915" spans="5:6" x14ac:dyDescent="0.2">
      <c r="E915" s="59"/>
      <c r="F915" s="60"/>
    </row>
    <row r="916" spans="5:6" x14ac:dyDescent="0.2">
      <c r="E916" s="59"/>
      <c r="F916" s="60"/>
    </row>
    <row r="917" spans="5:6" x14ac:dyDescent="0.2">
      <c r="E917" s="59"/>
      <c r="F917" s="60"/>
    </row>
    <row r="918" spans="5:6" x14ac:dyDescent="0.2">
      <c r="E918" s="59"/>
      <c r="F918" s="60"/>
    </row>
    <row r="919" spans="5:6" x14ac:dyDescent="0.2">
      <c r="E919" s="59"/>
      <c r="F919" s="60"/>
    </row>
    <row r="920" spans="5:6" x14ac:dyDescent="0.2">
      <c r="E920" s="59"/>
      <c r="F920" s="60"/>
    </row>
    <row r="921" spans="5:6" x14ac:dyDescent="0.2">
      <c r="E921" s="59"/>
      <c r="F921" s="60"/>
    </row>
    <row r="922" spans="5:6" x14ac:dyDescent="0.2">
      <c r="E922" s="59"/>
      <c r="F922" s="60"/>
    </row>
    <row r="923" spans="5:6" x14ac:dyDescent="0.2">
      <c r="E923" s="59"/>
      <c r="F923" s="60"/>
    </row>
    <row r="924" spans="5:6" x14ac:dyDescent="0.2">
      <c r="E924" s="59"/>
      <c r="F924" s="60"/>
    </row>
    <row r="925" spans="5:6" x14ac:dyDescent="0.2">
      <c r="E925" s="59"/>
      <c r="F925" s="60"/>
    </row>
    <row r="926" spans="5:6" x14ac:dyDescent="0.2">
      <c r="E926" s="59"/>
      <c r="F926" s="60"/>
    </row>
    <row r="927" spans="5:6" x14ac:dyDescent="0.2">
      <c r="E927" s="59"/>
      <c r="F927" s="60"/>
    </row>
    <row r="928" spans="5:6" x14ac:dyDescent="0.2">
      <c r="E928" s="59"/>
      <c r="F928" s="60"/>
    </row>
    <row r="929" spans="5:6" x14ac:dyDescent="0.2">
      <c r="E929" s="59"/>
      <c r="F929" s="60"/>
    </row>
    <row r="930" spans="5:6" x14ac:dyDescent="0.2">
      <c r="E930" s="59"/>
      <c r="F930" s="60"/>
    </row>
    <row r="931" spans="5:6" x14ac:dyDescent="0.2">
      <c r="E931" s="59"/>
      <c r="F931" s="60"/>
    </row>
    <row r="932" spans="5:6" x14ac:dyDescent="0.2">
      <c r="E932" s="59"/>
      <c r="F932" s="60"/>
    </row>
    <row r="933" spans="5:6" x14ac:dyDescent="0.2">
      <c r="E933" s="59"/>
      <c r="F933" s="60"/>
    </row>
    <row r="934" spans="5:6" x14ac:dyDescent="0.2">
      <c r="E934" s="59"/>
      <c r="F934" s="60"/>
    </row>
    <row r="935" spans="5:6" x14ac:dyDescent="0.2">
      <c r="E935" s="59"/>
      <c r="F935" s="60"/>
    </row>
    <row r="936" spans="5:6" x14ac:dyDescent="0.2">
      <c r="E936" s="59"/>
      <c r="F936" s="60"/>
    </row>
    <row r="937" spans="5:6" x14ac:dyDescent="0.2">
      <c r="E937" s="59"/>
      <c r="F937" s="60"/>
    </row>
    <row r="938" spans="5:6" x14ac:dyDescent="0.2">
      <c r="E938" s="59"/>
      <c r="F938" s="60"/>
    </row>
    <row r="939" spans="5:6" x14ac:dyDescent="0.2">
      <c r="E939" s="59"/>
      <c r="F939" s="60"/>
    </row>
    <row r="940" spans="5:6" x14ac:dyDescent="0.2">
      <c r="E940" s="59"/>
      <c r="F940" s="60"/>
    </row>
    <row r="941" spans="5:6" x14ac:dyDescent="0.2">
      <c r="E941" s="59"/>
      <c r="F941" s="60"/>
    </row>
    <row r="942" spans="5:6" x14ac:dyDescent="0.2">
      <c r="E942" s="59"/>
      <c r="F942" s="60"/>
    </row>
    <row r="943" spans="5:6" x14ac:dyDescent="0.2">
      <c r="E943" s="59"/>
      <c r="F943" s="60"/>
    </row>
    <row r="944" spans="5:6" x14ac:dyDescent="0.2">
      <c r="E944" s="59"/>
      <c r="F944" s="60"/>
    </row>
    <row r="945" spans="5:6" x14ac:dyDescent="0.2">
      <c r="E945" s="59"/>
      <c r="F945" s="60"/>
    </row>
    <row r="946" spans="5:6" x14ac:dyDescent="0.2">
      <c r="E946" s="59"/>
      <c r="F946" s="60"/>
    </row>
    <row r="947" spans="5:6" x14ac:dyDescent="0.2">
      <c r="E947" s="59"/>
      <c r="F947" s="60"/>
    </row>
    <row r="948" spans="5:6" x14ac:dyDescent="0.2">
      <c r="E948" s="59"/>
      <c r="F948" s="60"/>
    </row>
    <row r="949" spans="5:6" x14ac:dyDescent="0.2">
      <c r="E949" s="59"/>
      <c r="F949" s="60"/>
    </row>
    <row r="950" spans="5:6" x14ac:dyDescent="0.2">
      <c r="E950" s="59"/>
      <c r="F950" s="60"/>
    </row>
    <row r="951" spans="5:6" x14ac:dyDescent="0.2">
      <c r="E951" s="59"/>
      <c r="F951" s="60"/>
    </row>
    <row r="952" spans="5:6" x14ac:dyDescent="0.2">
      <c r="E952" s="59"/>
      <c r="F952" s="60"/>
    </row>
    <row r="953" spans="5:6" x14ac:dyDescent="0.2">
      <c r="E953" s="59"/>
      <c r="F953" s="60"/>
    </row>
    <row r="954" spans="5:6" x14ac:dyDescent="0.2">
      <c r="E954" s="59"/>
      <c r="F954" s="60"/>
    </row>
    <row r="955" spans="5:6" x14ac:dyDescent="0.2">
      <c r="E955" s="59"/>
      <c r="F955" s="60"/>
    </row>
    <row r="956" spans="5:6" x14ac:dyDescent="0.2">
      <c r="E956" s="59"/>
      <c r="F956" s="60"/>
    </row>
    <row r="957" spans="5:6" x14ac:dyDescent="0.2">
      <c r="E957" s="59"/>
      <c r="F957" s="60"/>
    </row>
    <row r="958" spans="5:6" x14ac:dyDescent="0.2">
      <c r="E958" s="59"/>
      <c r="F958" s="60"/>
    </row>
    <row r="959" spans="5:6" x14ac:dyDescent="0.2">
      <c r="E959" s="59"/>
      <c r="F959" s="60"/>
    </row>
    <row r="960" spans="5:6" x14ac:dyDescent="0.2">
      <c r="E960" s="59"/>
      <c r="F960" s="60"/>
    </row>
    <row r="961" spans="5:6" x14ac:dyDescent="0.2">
      <c r="E961" s="59"/>
      <c r="F961" s="60"/>
    </row>
    <row r="962" spans="5:6" x14ac:dyDescent="0.2">
      <c r="E962" s="59"/>
      <c r="F962" s="60"/>
    </row>
    <row r="963" spans="5:6" x14ac:dyDescent="0.2">
      <c r="E963" s="59"/>
      <c r="F963" s="60"/>
    </row>
    <row r="964" spans="5:6" x14ac:dyDescent="0.2">
      <c r="E964" s="59"/>
      <c r="F964" s="60"/>
    </row>
    <row r="965" spans="5:6" x14ac:dyDescent="0.2">
      <c r="E965" s="59"/>
      <c r="F965" s="60"/>
    </row>
    <row r="966" spans="5:6" x14ac:dyDescent="0.2">
      <c r="E966" s="59"/>
      <c r="F966" s="60"/>
    </row>
    <row r="967" spans="5:6" x14ac:dyDescent="0.2">
      <c r="E967" s="59"/>
      <c r="F967" s="60"/>
    </row>
    <row r="968" spans="5:6" x14ac:dyDescent="0.2">
      <c r="E968" s="59"/>
      <c r="F968" s="60"/>
    </row>
    <row r="969" spans="5:6" x14ac:dyDescent="0.2">
      <c r="E969" s="59"/>
      <c r="F969" s="60"/>
    </row>
    <row r="970" spans="5:6" x14ac:dyDescent="0.2">
      <c r="E970" s="59"/>
      <c r="F970" s="60"/>
    </row>
    <row r="971" spans="5:6" x14ac:dyDescent="0.2">
      <c r="E971" s="59"/>
      <c r="F971" s="60"/>
    </row>
    <row r="972" spans="5:6" x14ac:dyDescent="0.2">
      <c r="E972" s="59"/>
      <c r="F972" s="60"/>
    </row>
    <row r="973" spans="5:6" x14ac:dyDescent="0.2">
      <c r="E973" s="59"/>
      <c r="F973" s="60"/>
    </row>
    <row r="974" spans="5:6" x14ac:dyDescent="0.2">
      <c r="E974" s="59"/>
      <c r="F974" s="60"/>
    </row>
    <row r="975" spans="5:6" x14ac:dyDescent="0.2">
      <c r="E975" s="59"/>
      <c r="F975" s="60"/>
    </row>
    <row r="976" spans="5:6" x14ac:dyDescent="0.2">
      <c r="E976" s="59"/>
      <c r="F976" s="60"/>
    </row>
    <row r="977" spans="5:6" x14ac:dyDescent="0.2">
      <c r="E977" s="59"/>
      <c r="F977" s="60"/>
    </row>
    <row r="978" spans="5:6" x14ac:dyDescent="0.2">
      <c r="E978" s="59"/>
      <c r="F978" s="60"/>
    </row>
    <row r="979" spans="5:6" x14ac:dyDescent="0.2">
      <c r="E979" s="59"/>
      <c r="F979" s="60"/>
    </row>
    <row r="980" spans="5:6" x14ac:dyDescent="0.2">
      <c r="E980" s="59"/>
      <c r="F980" s="60"/>
    </row>
    <row r="981" spans="5:6" x14ac:dyDescent="0.2">
      <c r="E981" s="59"/>
      <c r="F981" s="60"/>
    </row>
    <row r="982" spans="5:6" x14ac:dyDescent="0.2">
      <c r="E982" s="59"/>
      <c r="F982" s="60"/>
    </row>
    <row r="983" spans="5:6" x14ac:dyDescent="0.2">
      <c r="E983" s="59"/>
      <c r="F983" s="60"/>
    </row>
    <row r="984" spans="5:6" x14ac:dyDescent="0.2">
      <c r="E984" s="59"/>
      <c r="F984" s="60"/>
    </row>
    <row r="985" spans="5:6" x14ac:dyDescent="0.2">
      <c r="E985" s="59"/>
      <c r="F985" s="60"/>
    </row>
    <row r="986" spans="5:6" x14ac:dyDescent="0.2">
      <c r="E986" s="59"/>
      <c r="F986" s="60"/>
    </row>
    <row r="987" spans="5:6" x14ac:dyDescent="0.2">
      <c r="E987" s="59"/>
      <c r="F987" s="60"/>
    </row>
    <row r="988" spans="5:6" x14ac:dyDescent="0.2">
      <c r="E988" s="59"/>
      <c r="F988" s="60"/>
    </row>
    <row r="989" spans="5:6" x14ac:dyDescent="0.2">
      <c r="E989" s="59"/>
      <c r="F989" s="60"/>
    </row>
    <row r="990" spans="5:6" x14ac:dyDescent="0.2">
      <c r="E990" s="59"/>
      <c r="F990" s="60"/>
    </row>
    <row r="991" spans="5:6" x14ac:dyDescent="0.2">
      <c r="E991" s="59"/>
      <c r="F991" s="60"/>
    </row>
    <row r="992" spans="5:6" x14ac:dyDescent="0.2">
      <c r="E992" s="59"/>
      <c r="F992" s="60"/>
    </row>
    <row r="993" spans="5:6" x14ac:dyDescent="0.2">
      <c r="E993" s="59"/>
      <c r="F993" s="60"/>
    </row>
    <row r="994" spans="5:6" x14ac:dyDescent="0.2">
      <c r="E994" s="59"/>
      <c r="F994" s="60"/>
    </row>
    <row r="995" spans="5:6" x14ac:dyDescent="0.2">
      <c r="E995" s="59"/>
      <c r="F995" s="60"/>
    </row>
    <row r="996" spans="5:6" x14ac:dyDescent="0.2">
      <c r="E996" s="59"/>
      <c r="F996" s="60"/>
    </row>
    <row r="997" spans="5:6" x14ac:dyDescent="0.2">
      <c r="E997" s="59"/>
      <c r="F997" s="60"/>
    </row>
    <row r="998" spans="5:6" x14ac:dyDescent="0.2">
      <c r="E998" s="59"/>
      <c r="F998" s="60"/>
    </row>
    <row r="999" spans="5:6" x14ac:dyDescent="0.2">
      <c r="E999" s="59"/>
      <c r="F999" s="60"/>
    </row>
    <row r="1000" spans="5:6" x14ac:dyDescent="0.2">
      <c r="E1000" s="59"/>
      <c r="F1000" s="60"/>
    </row>
    <row r="1001" spans="5:6" x14ac:dyDescent="0.2">
      <c r="E1001" s="59"/>
      <c r="F1001" s="60"/>
    </row>
    <row r="1002" spans="5:6" x14ac:dyDescent="0.2">
      <c r="E1002" s="59"/>
      <c r="F1002" s="60"/>
    </row>
    <row r="1003" spans="5:6" x14ac:dyDescent="0.2">
      <c r="E1003" s="59"/>
      <c r="F1003" s="60"/>
    </row>
    <row r="1004" spans="5:6" x14ac:dyDescent="0.2">
      <c r="E1004" s="59"/>
      <c r="F1004" s="60"/>
    </row>
    <row r="1005" spans="5:6" x14ac:dyDescent="0.2">
      <c r="E1005" s="59"/>
      <c r="F1005" s="60"/>
    </row>
    <row r="1006" spans="5:6" x14ac:dyDescent="0.2">
      <c r="E1006" s="59"/>
      <c r="F1006" s="60"/>
    </row>
    <row r="1007" spans="5:6" x14ac:dyDescent="0.2">
      <c r="E1007" s="59"/>
      <c r="F1007" s="60"/>
    </row>
    <row r="1008" spans="5:6" x14ac:dyDescent="0.2">
      <c r="E1008" s="59"/>
      <c r="F1008" s="60"/>
    </row>
    <row r="1009" spans="5:6" x14ac:dyDescent="0.2">
      <c r="E1009" s="59"/>
      <c r="F1009" s="60"/>
    </row>
    <row r="1010" spans="5:6" x14ac:dyDescent="0.2">
      <c r="E1010" s="59"/>
      <c r="F1010" s="60"/>
    </row>
    <row r="1011" spans="5:6" x14ac:dyDescent="0.2">
      <c r="E1011" s="59"/>
      <c r="F1011" s="60"/>
    </row>
    <row r="1012" spans="5:6" x14ac:dyDescent="0.2">
      <c r="E1012" s="59"/>
      <c r="F1012" s="60"/>
    </row>
    <row r="1013" spans="5:6" x14ac:dyDescent="0.2">
      <c r="E1013" s="59"/>
      <c r="F1013" s="60"/>
    </row>
    <row r="1014" spans="5:6" x14ac:dyDescent="0.2">
      <c r="E1014" s="59"/>
      <c r="F1014" s="60"/>
    </row>
    <row r="1015" spans="5:6" x14ac:dyDescent="0.2">
      <c r="E1015" s="59"/>
      <c r="F1015" s="60"/>
    </row>
    <row r="1016" spans="5:6" x14ac:dyDescent="0.2">
      <c r="E1016" s="59"/>
      <c r="F1016" s="60"/>
    </row>
    <row r="1017" spans="5:6" x14ac:dyDescent="0.2">
      <c r="E1017" s="59"/>
      <c r="F1017" s="60"/>
    </row>
    <row r="1018" spans="5:6" x14ac:dyDescent="0.2">
      <c r="E1018" s="59"/>
      <c r="F1018" s="60"/>
    </row>
    <row r="1019" spans="5:6" x14ac:dyDescent="0.2">
      <c r="E1019" s="59"/>
      <c r="F1019" s="60"/>
    </row>
    <row r="1020" spans="5:6" x14ac:dyDescent="0.2">
      <c r="E1020" s="59"/>
      <c r="F1020" s="60"/>
    </row>
    <row r="1021" spans="5:6" x14ac:dyDescent="0.2">
      <c r="E1021" s="59"/>
      <c r="F1021" s="60"/>
    </row>
    <row r="1022" spans="5:6" x14ac:dyDescent="0.2">
      <c r="E1022" s="59"/>
      <c r="F1022" s="60"/>
    </row>
    <row r="1023" spans="5:6" x14ac:dyDescent="0.2">
      <c r="E1023" s="59"/>
      <c r="F1023" s="60"/>
    </row>
    <row r="1024" spans="5:6" x14ac:dyDescent="0.2">
      <c r="E1024" s="59"/>
      <c r="F1024" s="60"/>
    </row>
    <row r="1025" spans="5:6" x14ac:dyDescent="0.2">
      <c r="E1025" s="59"/>
      <c r="F1025" s="60"/>
    </row>
    <row r="1026" spans="5:6" x14ac:dyDescent="0.2">
      <c r="E1026" s="59"/>
      <c r="F1026" s="60"/>
    </row>
    <row r="1027" spans="5:6" x14ac:dyDescent="0.2">
      <c r="E1027" s="59"/>
      <c r="F1027" s="60"/>
    </row>
    <row r="1028" spans="5:6" x14ac:dyDescent="0.2">
      <c r="E1028" s="59"/>
      <c r="F1028" s="60"/>
    </row>
    <row r="1029" spans="5:6" x14ac:dyDescent="0.2">
      <c r="E1029" s="59"/>
      <c r="F1029" s="60"/>
    </row>
    <row r="1030" spans="5:6" x14ac:dyDescent="0.2">
      <c r="E1030" s="59"/>
      <c r="F1030" s="60"/>
    </row>
    <row r="1031" spans="5:6" x14ac:dyDescent="0.2">
      <c r="E1031" s="59"/>
      <c r="F1031" s="60"/>
    </row>
    <row r="1032" spans="5:6" x14ac:dyDescent="0.2">
      <c r="E1032" s="59"/>
      <c r="F1032" s="60"/>
    </row>
    <row r="1033" spans="5:6" x14ac:dyDescent="0.2">
      <c r="E1033" s="59"/>
      <c r="F1033" s="60"/>
    </row>
    <row r="1034" spans="5:6" x14ac:dyDescent="0.2">
      <c r="E1034" s="59"/>
      <c r="F1034" s="60"/>
    </row>
    <row r="1035" spans="5:6" x14ac:dyDescent="0.2">
      <c r="E1035" s="59"/>
      <c r="F1035" s="60"/>
    </row>
    <row r="1036" spans="5:6" x14ac:dyDescent="0.2">
      <c r="E1036" s="59"/>
      <c r="F1036" s="60"/>
    </row>
    <row r="1037" spans="5:6" x14ac:dyDescent="0.2">
      <c r="E1037" s="59"/>
      <c r="F1037" s="60"/>
    </row>
    <row r="1038" spans="5:6" x14ac:dyDescent="0.2">
      <c r="E1038" s="59"/>
      <c r="F1038" s="60"/>
    </row>
    <row r="1039" spans="5:6" x14ac:dyDescent="0.2">
      <c r="E1039" s="59"/>
      <c r="F1039" s="60"/>
    </row>
    <row r="1040" spans="5:6" x14ac:dyDescent="0.2">
      <c r="E1040" s="59"/>
      <c r="F1040" s="60"/>
    </row>
    <row r="1041" spans="5:6" x14ac:dyDescent="0.2">
      <c r="E1041" s="59"/>
      <c r="F1041" s="60"/>
    </row>
    <row r="1042" spans="5:6" x14ac:dyDescent="0.2">
      <c r="E1042" s="59"/>
      <c r="F1042" s="60"/>
    </row>
    <row r="1043" spans="5:6" x14ac:dyDescent="0.2">
      <c r="E1043" s="59"/>
      <c r="F1043" s="60"/>
    </row>
    <row r="1044" spans="5:6" x14ac:dyDescent="0.2">
      <c r="E1044" s="59"/>
      <c r="F1044" s="60"/>
    </row>
    <row r="1045" spans="5:6" x14ac:dyDescent="0.2">
      <c r="E1045" s="59"/>
      <c r="F1045" s="60"/>
    </row>
    <row r="1046" spans="5:6" x14ac:dyDescent="0.2">
      <c r="E1046" s="59"/>
      <c r="F1046" s="60"/>
    </row>
    <row r="1047" spans="5:6" x14ac:dyDescent="0.2">
      <c r="E1047" s="59"/>
      <c r="F1047" s="60"/>
    </row>
    <row r="1048" spans="5:6" x14ac:dyDescent="0.2">
      <c r="E1048" s="59"/>
      <c r="F1048" s="60"/>
    </row>
    <row r="1049" spans="5:6" x14ac:dyDescent="0.2">
      <c r="E1049" s="59"/>
      <c r="F1049" s="60"/>
    </row>
    <row r="1050" spans="5:6" x14ac:dyDescent="0.2">
      <c r="E1050" s="59"/>
      <c r="F1050" s="60"/>
    </row>
    <row r="1051" spans="5:6" x14ac:dyDescent="0.2">
      <c r="E1051" s="59"/>
      <c r="F1051" s="60"/>
    </row>
    <row r="1052" spans="5:6" x14ac:dyDescent="0.2">
      <c r="E1052" s="59"/>
      <c r="F1052" s="60"/>
    </row>
    <row r="1053" spans="5:6" x14ac:dyDescent="0.2">
      <c r="E1053" s="59"/>
      <c r="F1053" s="60"/>
    </row>
    <row r="1054" spans="5:6" x14ac:dyDescent="0.2">
      <c r="E1054" s="59"/>
      <c r="F1054" s="60"/>
    </row>
    <row r="1055" spans="5:6" x14ac:dyDescent="0.2">
      <c r="E1055" s="59"/>
      <c r="F1055" s="60"/>
    </row>
    <row r="1056" spans="5:6" x14ac:dyDescent="0.2">
      <c r="E1056" s="59"/>
      <c r="F1056" s="60"/>
    </row>
    <row r="1057" spans="5:6" x14ac:dyDescent="0.2">
      <c r="E1057" s="59"/>
      <c r="F1057" s="60"/>
    </row>
    <row r="1058" spans="5:6" x14ac:dyDescent="0.2">
      <c r="E1058" s="59"/>
      <c r="F1058" s="60"/>
    </row>
    <row r="1059" spans="5:6" x14ac:dyDescent="0.2">
      <c r="E1059" s="59"/>
      <c r="F1059" s="60"/>
    </row>
    <row r="1060" spans="5:6" x14ac:dyDescent="0.2">
      <c r="E1060" s="59"/>
      <c r="F1060" s="60"/>
    </row>
    <row r="1061" spans="5:6" x14ac:dyDescent="0.2">
      <c r="E1061" s="59"/>
      <c r="F1061" s="60"/>
    </row>
    <row r="1062" spans="5:6" x14ac:dyDescent="0.2">
      <c r="E1062" s="59"/>
      <c r="F1062" s="60"/>
    </row>
    <row r="1063" spans="5:6" x14ac:dyDescent="0.2">
      <c r="E1063" s="59"/>
      <c r="F1063" s="60"/>
    </row>
    <row r="1064" spans="5:6" x14ac:dyDescent="0.2">
      <c r="E1064" s="59"/>
      <c r="F1064" s="60"/>
    </row>
    <row r="1065" spans="5:6" x14ac:dyDescent="0.2">
      <c r="E1065" s="59"/>
      <c r="F1065" s="60"/>
    </row>
    <row r="1066" spans="5:6" x14ac:dyDescent="0.2">
      <c r="E1066" s="59"/>
      <c r="F1066" s="60"/>
    </row>
    <row r="1067" spans="5:6" x14ac:dyDescent="0.2">
      <c r="E1067" s="59"/>
      <c r="F1067" s="60"/>
    </row>
    <row r="1068" spans="5:6" x14ac:dyDescent="0.2">
      <c r="E1068" s="59"/>
      <c r="F1068" s="60"/>
    </row>
    <row r="1069" spans="5:6" x14ac:dyDescent="0.2">
      <c r="E1069" s="59"/>
      <c r="F1069" s="60"/>
    </row>
    <row r="1070" spans="5:6" x14ac:dyDescent="0.2">
      <c r="E1070" s="59"/>
      <c r="F1070" s="60"/>
    </row>
    <row r="1071" spans="5:6" x14ac:dyDescent="0.2">
      <c r="E1071" s="59"/>
      <c r="F1071" s="60"/>
    </row>
    <row r="1072" spans="5:6" x14ac:dyDescent="0.2">
      <c r="E1072" s="59"/>
      <c r="F1072" s="60"/>
    </row>
    <row r="1073" spans="5:6" x14ac:dyDescent="0.2">
      <c r="E1073" s="59"/>
      <c r="F1073" s="60"/>
    </row>
    <row r="1074" spans="5:6" x14ac:dyDescent="0.2">
      <c r="E1074" s="59"/>
      <c r="F1074" s="60"/>
    </row>
    <row r="1075" spans="5:6" x14ac:dyDescent="0.2">
      <c r="E1075" s="59"/>
      <c r="F1075" s="60"/>
    </row>
    <row r="1076" spans="5:6" x14ac:dyDescent="0.2">
      <c r="E1076" s="59"/>
      <c r="F1076" s="60"/>
    </row>
    <row r="1077" spans="5:6" x14ac:dyDescent="0.2">
      <c r="E1077" s="59"/>
      <c r="F1077" s="60"/>
    </row>
    <row r="1078" spans="5:6" x14ac:dyDescent="0.2">
      <c r="E1078" s="59"/>
      <c r="F1078" s="60"/>
    </row>
    <row r="1079" spans="5:6" x14ac:dyDescent="0.2">
      <c r="E1079" s="59"/>
      <c r="F1079" s="60"/>
    </row>
    <row r="1080" spans="5:6" x14ac:dyDescent="0.2">
      <c r="E1080" s="59"/>
      <c r="F1080" s="60"/>
    </row>
    <row r="1081" spans="5:6" x14ac:dyDescent="0.2">
      <c r="E1081" s="59"/>
      <c r="F1081" s="60"/>
    </row>
    <row r="1082" spans="5:6" x14ac:dyDescent="0.2">
      <c r="E1082" s="59"/>
      <c r="F1082" s="60"/>
    </row>
    <row r="1083" spans="5:6" x14ac:dyDescent="0.2">
      <c r="E1083" s="59"/>
      <c r="F1083" s="60"/>
    </row>
    <row r="1084" spans="5:6" x14ac:dyDescent="0.2">
      <c r="E1084" s="59"/>
      <c r="F1084" s="60"/>
    </row>
    <row r="1085" spans="5:6" x14ac:dyDescent="0.2">
      <c r="E1085" s="59"/>
      <c r="F1085" s="60"/>
    </row>
    <row r="1086" spans="5:6" x14ac:dyDescent="0.2">
      <c r="E1086" s="59"/>
      <c r="F1086" s="60"/>
    </row>
    <row r="1087" spans="5:6" x14ac:dyDescent="0.2">
      <c r="E1087" s="59"/>
      <c r="F1087" s="60"/>
    </row>
    <row r="1088" spans="5:6" x14ac:dyDescent="0.2">
      <c r="E1088" s="59"/>
      <c r="F1088" s="60"/>
    </row>
    <row r="1089" spans="5:6" x14ac:dyDescent="0.2">
      <c r="E1089" s="59"/>
      <c r="F1089" s="60"/>
    </row>
    <row r="1090" spans="5:6" x14ac:dyDescent="0.2">
      <c r="E1090" s="59"/>
      <c r="F1090" s="60"/>
    </row>
    <row r="1091" spans="5:6" x14ac:dyDescent="0.2">
      <c r="E1091" s="59"/>
      <c r="F1091" s="60"/>
    </row>
    <row r="1092" spans="5:6" x14ac:dyDescent="0.2">
      <c r="E1092" s="59"/>
      <c r="F1092" s="60"/>
    </row>
    <row r="1093" spans="5:6" x14ac:dyDescent="0.2">
      <c r="E1093" s="59"/>
      <c r="F1093" s="60"/>
    </row>
    <row r="1094" spans="5:6" x14ac:dyDescent="0.2">
      <c r="E1094" s="59"/>
      <c r="F1094" s="60"/>
    </row>
    <row r="1095" spans="5:6" x14ac:dyDescent="0.2">
      <c r="E1095" s="59"/>
      <c r="F1095" s="60"/>
    </row>
    <row r="1096" spans="5:6" x14ac:dyDescent="0.2">
      <c r="E1096" s="59"/>
      <c r="F1096" s="60"/>
    </row>
    <row r="1097" spans="5:6" x14ac:dyDescent="0.2">
      <c r="E1097" s="59"/>
      <c r="F1097" s="60"/>
    </row>
    <row r="1098" spans="5:6" x14ac:dyDescent="0.2">
      <c r="E1098" s="59"/>
      <c r="F1098" s="60"/>
    </row>
    <row r="1099" spans="5:6" x14ac:dyDescent="0.2">
      <c r="E1099" s="59"/>
      <c r="F1099" s="60"/>
    </row>
    <row r="1100" spans="5:6" x14ac:dyDescent="0.2">
      <c r="E1100" s="59"/>
      <c r="F1100" s="60"/>
    </row>
    <row r="1101" spans="5:6" x14ac:dyDescent="0.2">
      <c r="E1101" s="59"/>
      <c r="F1101" s="60"/>
    </row>
    <row r="1102" spans="5:6" x14ac:dyDescent="0.2">
      <c r="E1102" s="59"/>
      <c r="F1102" s="60"/>
    </row>
    <row r="1103" spans="5:6" x14ac:dyDescent="0.2">
      <c r="E1103" s="59"/>
      <c r="F1103" s="60"/>
    </row>
    <row r="1104" spans="5:6" x14ac:dyDescent="0.2">
      <c r="E1104" s="59"/>
      <c r="F1104" s="60"/>
    </row>
    <row r="1105" spans="5:6" x14ac:dyDescent="0.2">
      <c r="E1105" s="59"/>
      <c r="F1105" s="60"/>
    </row>
    <row r="1106" spans="5:6" x14ac:dyDescent="0.2">
      <c r="E1106" s="59"/>
      <c r="F1106" s="60"/>
    </row>
    <row r="1107" spans="5:6" x14ac:dyDescent="0.2">
      <c r="E1107" s="59"/>
      <c r="F1107" s="60"/>
    </row>
    <row r="1108" spans="5:6" x14ac:dyDescent="0.2">
      <c r="E1108" s="59"/>
      <c r="F1108" s="60"/>
    </row>
    <row r="1109" spans="5:6" x14ac:dyDescent="0.2">
      <c r="E1109" s="59"/>
      <c r="F1109" s="60"/>
    </row>
    <row r="1110" spans="5:6" x14ac:dyDescent="0.2">
      <c r="E1110" s="59"/>
      <c r="F1110" s="60"/>
    </row>
    <row r="1111" spans="5:6" x14ac:dyDescent="0.2">
      <c r="E1111" s="59"/>
      <c r="F1111" s="60"/>
    </row>
    <row r="1112" spans="5:6" x14ac:dyDescent="0.2">
      <c r="E1112" s="59"/>
      <c r="F1112" s="60"/>
    </row>
    <row r="1113" spans="5:6" x14ac:dyDescent="0.2">
      <c r="E1113" s="59"/>
      <c r="F1113" s="60"/>
    </row>
    <row r="1114" spans="5:6" x14ac:dyDescent="0.2">
      <c r="E1114" s="59"/>
      <c r="F1114" s="60"/>
    </row>
    <row r="1115" spans="5:6" x14ac:dyDescent="0.2">
      <c r="E1115" s="59"/>
      <c r="F1115" s="60"/>
    </row>
    <row r="1116" spans="5:6" x14ac:dyDescent="0.2">
      <c r="E1116" s="59"/>
      <c r="F1116" s="60"/>
    </row>
    <row r="1117" spans="5:6" x14ac:dyDescent="0.2">
      <c r="E1117" s="59"/>
      <c r="F1117" s="60"/>
    </row>
    <row r="1118" spans="5:6" x14ac:dyDescent="0.2">
      <c r="E1118" s="59"/>
      <c r="F1118" s="60"/>
    </row>
    <row r="1119" spans="5:6" x14ac:dyDescent="0.2">
      <c r="E1119" s="59"/>
      <c r="F1119" s="60"/>
    </row>
    <row r="1120" spans="5:6" x14ac:dyDescent="0.2">
      <c r="E1120" s="59"/>
      <c r="F1120" s="60"/>
    </row>
    <row r="1121" spans="5:6" x14ac:dyDescent="0.2">
      <c r="E1121" s="59"/>
      <c r="F1121" s="60"/>
    </row>
    <row r="1122" spans="5:6" x14ac:dyDescent="0.2">
      <c r="E1122" s="59"/>
      <c r="F1122" s="60"/>
    </row>
    <row r="1123" spans="5:6" x14ac:dyDescent="0.2">
      <c r="E1123" s="59"/>
      <c r="F1123" s="60"/>
    </row>
    <row r="1124" spans="5:6" x14ac:dyDescent="0.2">
      <c r="E1124" s="59"/>
      <c r="F1124" s="60"/>
    </row>
    <row r="1125" spans="5:6" x14ac:dyDescent="0.2">
      <c r="E1125" s="59"/>
      <c r="F1125" s="60"/>
    </row>
    <row r="1126" spans="5:6" x14ac:dyDescent="0.2">
      <c r="E1126" s="59"/>
      <c r="F1126" s="60"/>
    </row>
    <row r="1127" spans="5:6" x14ac:dyDescent="0.2">
      <c r="E1127" s="59"/>
      <c r="F1127" s="60"/>
    </row>
    <row r="1128" spans="5:6" x14ac:dyDescent="0.2">
      <c r="E1128" s="59"/>
      <c r="F1128" s="60"/>
    </row>
    <row r="1129" spans="5:6" x14ac:dyDescent="0.2">
      <c r="E1129" s="59"/>
      <c r="F1129" s="60"/>
    </row>
    <row r="1130" spans="5:6" x14ac:dyDescent="0.2">
      <c r="E1130" s="59"/>
      <c r="F1130" s="60"/>
    </row>
    <row r="1131" spans="5:6" x14ac:dyDescent="0.2">
      <c r="E1131" s="59"/>
      <c r="F1131" s="60"/>
    </row>
    <row r="1132" spans="5:6" x14ac:dyDescent="0.2">
      <c r="E1132" s="59"/>
      <c r="F1132" s="60"/>
    </row>
    <row r="1133" spans="5:6" x14ac:dyDescent="0.2">
      <c r="E1133" s="59"/>
      <c r="F1133" s="60"/>
    </row>
    <row r="1134" spans="5:6" x14ac:dyDescent="0.2">
      <c r="E1134" s="59"/>
      <c r="F1134" s="60"/>
    </row>
    <row r="1135" spans="5:6" x14ac:dyDescent="0.2">
      <c r="E1135" s="59"/>
      <c r="F1135" s="60"/>
    </row>
    <row r="1136" spans="5:6" x14ac:dyDescent="0.2">
      <c r="E1136" s="59"/>
      <c r="F1136" s="60"/>
    </row>
    <row r="1137" spans="5:6" x14ac:dyDescent="0.2">
      <c r="E1137" s="59"/>
      <c r="F1137" s="60"/>
    </row>
    <row r="1138" spans="5:6" x14ac:dyDescent="0.2">
      <c r="E1138" s="59"/>
      <c r="F1138" s="60"/>
    </row>
    <row r="1139" spans="5:6" x14ac:dyDescent="0.2">
      <c r="E1139" s="59"/>
      <c r="F1139" s="60"/>
    </row>
    <row r="1140" spans="5:6" x14ac:dyDescent="0.2">
      <c r="E1140" s="59"/>
      <c r="F1140" s="60"/>
    </row>
    <row r="1141" spans="5:6" x14ac:dyDescent="0.2">
      <c r="E1141" s="59"/>
      <c r="F1141" s="60"/>
    </row>
    <row r="1142" spans="5:6" x14ac:dyDescent="0.2">
      <c r="E1142" s="59"/>
      <c r="F1142" s="60"/>
    </row>
    <row r="1143" spans="5:6" x14ac:dyDescent="0.2">
      <c r="E1143" s="59"/>
      <c r="F1143" s="60"/>
    </row>
    <row r="1144" spans="5:6" x14ac:dyDescent="0.2">
      <c r="E1144" s="59"/>
      <c r="F1144" s="60"/>
    </row>
    <row r="1145" spans="5:6" x14ac:dyDescent="0.2">
      <c r="E1145" s="59"/>
      <c r="F1145" s="60"/>
    </row>
    <row r="1146" spans="5:6" x14ac:dyDescent="0.2">
      <c r="E1146" s="59"/>
      <c r="F1146" s="60"/>
    </row>
    <row r="1147" spans="5:6" x14ac:dyDescent="0.2">
      <c r="E1147" s="59"/>
      <c r="F1147" s="60"/>
    </row>
    <row r="1148" spans="5:6" x14ac:dyDescent="0.2">
      <c r="E1148" s="59"/>
      <c r="F1148" s="60"/>
    </row>
    <row r="1149" spans="5:6" x14ac:dyDescent="0.2">
      <c r="E1149" s="59"/>
      <c r="F1149" s="60"/>
    </row>
    <row r="1150" spans="5:6" x14ac:dyDescent="0.2">
      <c r="E1150" s="59"/>
      <c r="F1150" s="60"/>
    </row>
    <row r="1151" spans="5:6" x14ac:dyDescent="0.2">
      <c r="E1151" s="59"/>
      <c r="F1151" s="60"/>
    </row>
    <row r="1152" spans="5:6" x14ac:dyDescent="0.2">
      <c r="E1152" s="59"/>
      <c r="F1152" s="60"/>
    </row>
    <row r="1153" spans="5:6" x14ac:dyDescent="0.2">
      <c r="E1153" s="59"/>
      <c r="F1153" s="60"/>
    </row>
    <row r="1154" spans="5:6" x14ac:dyDescent="0.2">
      <c r="E1154" s="59"/>
      <c r="F1154" s="60"/>
    </row>
    <row r="1155" spans="5:6" x14ac:dyDescent="0.2">
      <c r="E1155" s="59"/>
      <c r="F1155" s="60"/>
    </row>
    <row r="1156" spans="5:6" x14ac:dyDescent="0.2">
      <c r="E1156" s="59"/>
      <c r="F1156" s="60"/>
    </row>
    <row r="1157" spans="5:6" x14ac:dyDescent="0.2">
      <c r="E1157" s="59"/>
      <c r="F1157" s="60"/>
    </row>
    <row r="1158" spans="5:6" x14ac:dyDescent="0.2">
      <c r="E1158" s="59"/>
      <c r="F1158" s="60"/>
    </row>
    <row r="1159" spans="5:6" x14ac:dyDescent="0.2">
      <c r="E1159" s="59"/>
      <c r="F1159" s="60"/>
    </row>
    <row r="1160" spans="5:6" x14ac:dyDescent="0.2">
      <c r="E1160" s="59"/>
      <c r="F1160" s="60"/>
    </row>
    <row r="1161" spans="5:6" x14ac:dyDescent="0.2">
      <c r="E1161" s="59"/>
      <c r="F1161" s="60"/>
    </row>
    <row r="1162" spans="5:6" x14ac:dyDescent="0.2">
      <c r="E1162" s="59"/>
      <c r="F1162" s="60"/>
    </row>
    <row r="1163" spans="5:6" x14ac:dyDescent="0.2">
      <c r="E1163" s="59"/>
      <c r="F1163" s="60"/>
    </row>
    <row r="1164" spans="5:6" x14ac:dyDescent="0.2">
      <c r="E1164" s="59"/>
      <c r="F1164" s="60"/>
    </row>
    <row r="1165" spans="5:6" x14ac:dyDescent="0.2">
      <c r="E1165" s="59"/>
      <c r="F1165" s="60"/>
    </row>
    <row r="1166" spans="5:6" x14ac:dyDescent="0.2">
      <c r="E1166" s="59"/>
      <c r="F1166" s="60"/>
    </row>
    <row r="1167" spans="5:6" x14ac:dyDescent="0.2">
      <c r="E1167" s="59"/>
      <c r="F1167" s="60"/>
    </row>
    <row r="1168" spans="5:6" x14ac:dyDescent="0.2">
      <c r="E1168" s="59"/>
      <c r="F1168" s="60"/>
    </row>
    <row r="1169" spans="5:6" x14ac:dyDescent="0.2">
      <c r="E1169" s="59"/>
      <c r="F1169" s="60"/>
    </row>
    <row r="1170" spans="5:6" x14ac:dyDescent="0.2">
      <c r="E1170" s="59"/>
      <c r="F1170" s="60"/>
    </row>
    <row r="1171" spans="5:6" x14ac:dyDescent="0.2">
      <c r="E1171" s="59"/>
      <c r="F1171" s="60"/>
    </row>
    <row r="1172" spans="5:6" x14ac:dyDescent="0.2">
      <c r="E1172" s="59"/>
      <c r="F1172" s="60"/>
    </row>
    <row r="1173" spans="5:6" x14ac:dyDescent="0.2">
      <c r="E1173" s="59"/>
      <c r="F1173" s="60"/>
    </row>
    <row r="1174" spans="5:6" x14ac:dyDescent="0.2">
      <c r="E1174" s="59"/>
      <c r="F1174" s="60"/>
    </row>
    <row r="1175" spans="5:6" x14ac:dyDescent="0.2">
      <c r="E1175" s="59"/>
      <c r="F1175" s="60"/>
    </row>
    <row r="1176" spans="5:6" x14ac:dyDescent="0.2">
      <c r="E1176" s="59"/>
      <c r="F1176" s="60"/>
    </row>
    <row r="1177" spans="5:6" x14ac:dyDescent="0.2">
      <c r="E1177" s="59"/>
      <c r="F1177" s="60"/>
    </row>
    <row r="1178" spans="5:6" x14ac:dyDescent="0.2">
      <c r="E1178" s="59"/>
      <c r="F1178" s="60"/>
    </row>
    <row r="1179" spans="5:6" x14ac:dyDescent="0.2">
      <c r="E1179" s="59"/>
      <c r="F1179" s="60"/>
    </row>
    <row r="1180" spans="5:6" x14ac:dyDescent="0.2">
      <c r="E1180" s="59"/>
      <c r="F1180" s="60"/>
    </row>
    <row r="1181" spans="5:6" x14ac:dyDescent="0.2">
      <c r="E1181" s="59"/>
      <c r="F1181" s="60"/>
    </row>
    <row r="1182" spans="5:6" x14ac:dyDescent="0.2">
      <c r="E1182" s="59"/>
      <c r="F1182" s="60"/>
    </row>
    <row r="1183" spans="5:6" x14ac:dyDescent="0.2">
      <c r="E1183" s="59"/>
      <c r="F1183" s="60"/>
    </row>
    <row r="1184" spans="5:6" x14ac:dyDescent="0.2">
      <c r="E1184" s="59"/>
      <c r="F1184" s="60"/>
    </row>
    <row r="1185" spans="5:6" x14ac:dyDescent="0.2">
      <c r="E1185" s="59"/>
      <c r="F1185" s="60"/>
    </row>
    <row r="1186" spans="5:6" x14ac:dyDescent="0.2">
      <c r="E1186" s="59"/>
      <c r="F1186" s="60"/>
    </row>
    <row r="1187" spans="5:6" x14ac:dyDescent="0.2">
      <c r="E1187" s="59"/>
      <c r="F1187" s="60"/>
    </row>
    <row r="1188" spans="5:6" x14ac:dyDescent="0.2">
      <c r="E1188" s="59"/>
      <c r="F1188" s="60"/>
    </row>
    <row r="1189" spans="5:6" x14ac:dyDescent="0.2">
      <c r="E1189" s="59"/>
      <c r="F1189" s="60"/>
    </row>
    <row r="1190" spans="5:6" x14ac:dyDescent="0.2">
      <c r="E1190" s="59"/>
      <c r="F1190" s="60"/>
    </row>
    <row r="1191" spans="5:6" x14ac:dyDescent="0.2">
      <c r="E1191" s="59"/>
      <c r="F1191" s="60"/>
    </row>
    <row r="1192" spans="5:6" x14ac:dyDescent="0.2">
      <c r="E1192" s="59"/>
      <c r="F1192" s="60"/>
    </row>
    <row r="1193" spans="5:6" x14ac:dyDescent="0.2">
      <c r="E1193" s="59"/>
      <c r="F1193" s="60"/>
    </row>
    <row r="1194" spans="5:6" x14ac:dyDescent="0.2">
      <c r="E1194" s="59"/>
      <c r="F1194" s="60"/>
    </row>
    <row r="1195" spans="5:6" x14ac:dyDescent="0.2">
      <c r="E1195" s="59"/>
      <c r="F1195" s="60"/>
    </row>
    <row r="1196" spans="5:6" x14ac:dyDescent="0.2">
      <c r="E1196" s="59"/>
      <c r="F1196" s="60"/>
    </row>
    <row r="1197" spans="5:6" x14ac:dyDescent="0.2">
      <c r="E1197" s="59"/>
      <c r="F1197" s="60"/>
    </row>
    <row r="1198" spans="5:6" x14ac:dyDescent="0.2">
      <c r="E1198" s="59"/>
      <c r="F1198" s="60"/>
    </row>
    <row r="1199" spans="5:6" x14ac:dyDescent="0.2">
      <c r="E1199" s="59"/>
      <c r="F1199" s="60"/>
    </row>
    <row r="1200" spans="5:6" x14ac:dyDescent="0.2">
      <c r="E1200" s="59"/>
      <c r="F1200" s="60"/>
    </row>
    <row r="1201" spans="5:6" x14ac:dyDescent="0.2">
      <c r="E1201" s="59"/>
      <c r="F1201" s="60"/>
    </row>
    <row r="1202" spans="5:6" x14ac:dyDescent="0.2">
      <c r="E1202" s="59"/>
      <c r="F1202" s="60"/>
    </row>
    <row r="1203" spans="5:6" x14ac:dyDescent="0.2">
      <c r="E1203" s="59"/>
      <c r="F1203" s="60"/>
    </row>
    <row r="1204" spans="5:6" x14ac:dyDescent="0.2">
      <c r="E1204" s="59"/>
      <c r="F1204" s="60"/>
    </row>
    <row r="1205" spans="5:6" x14ac:dyDescent="0.2">
      <c r="E1205" s="59"/>
      <c r="F1205" s="60"/>
    </row>
    <row r="1206" spans="5:6" x14ac:dyDescent="0.2">
      <c r="E1206" s="59"/>
      <c r="F1206" s="60"/>
    </row>
    <row r="1207" spans="5:6" x14ac:dyDescent="0.2">
      <c r="E1207" s="59"/>
      <c r="F1207" s="60"/>
    </row>
    <row r="1208" spans="5:6" x14ac:dyDescent="0.2">
      <c r="E1208" s="59"/>
      <c r="F1208" s="60"/>
    </row>
    <row r="1209" spans="5:6" x14ac:dyDescent="0.2">
      <c r="E1209" s="59"/>
      <c r="F1209" s="60"/>
    </row>
    <row r="1210" spans="5:6" x14ac:dyDescent="0.2">
      <c r="E1210" s="59"/>
      <c r="F1210" s="60"/>
    </row>
    <row r="1211" spans="5:6" x14ac:dyDescent="0.2">
      <c r="E1211" s="59"/>
      <c r="F1211" s="60"/>
    </row>
    <row r="1212" spans="5:6" x14ac:dyDescent="0.2">
      <c r="E1212" s="59"/>
      <c r="F1212" s="60"/>
    </row>
    <row r="1213" spans="5:6" x14ac:dyDescent="0.2">
      <c r="E1213" s="59"/>
      <c r="F1213" s="60"/>
    </row>
    <row r="1214" spans="5:6" x14ac:dyDescent="0.2">
      <c r="E1214" s="59"/>
      <c r="F1214" s="60"/>
    </row>
    <row r="1215" spans="5:6" x14ac:dyDescent="0.2">
      <c r="E1215" s="59"/>
      <c r="F1215" s="60"/>
    </row>
    <row r="1216" spans="5:6" x14ac:dyDescent="0.2">
      <c r="E1216" s="59"/>
      <c r="F1216" s="60"/>
    </row>
    <row r="1217" spans="5:6" x14ac:dyDescent="0.2">
      <c r="E1217" s="59"/>
      <c r="F1217" s="60"/>
    </row>
    <row r="1218" spans="5:6" x14ac:dyDescent="0.2">
      <c r="E1218" s="59"/>
      <c r="F1218" s="60"/>
    </row>
    <row r="1219" spans="5:6" x14ac:dyDescent="0.2">
      <c r="E1219" s="59"/>
      <c r="F1219" s="60"/>
    </row>
    <row r="1220" spans="5:6" x14ac:dyDescent="0.2">
      <c r="E1220" s="59"/>
      <c r="F1220" s="60"/>
    </row>
    <row r="1221" spans="5:6" x14ac:dyDescent="0.2">
      <c r="E1221" s="59"/>
      <c r="F1221" s="60"/>
    </row>
    <row r="1222" spans="5:6" x14ac:dyDescent="0.2">
      <c r="E1222" s="59"/>
      <c r="F1222" s="60"/>
    </row>
    <row r="1223" spans="5:6" x14ac:dyDescent="0.2">
      <c r="E1223" s="59"/>
      <c r="F1223" s="60"/>
    </row>
    <row r="1224" spans="5:6" x14ac:dyDescent="0.2">
      <c r="E1224" s="59"/>
      <c r="F1224" s="60"/>
    </row>
    <row r="1225" spans="5:6" x14ac:dyDescent="0.2">
      <c r="E1225" s="59"/>
      <c r="F1225" s="60"/>
    </row>
    <row r="1226" spans="5:6" x14ac:dyDescent="0.2">
      <c r="E1226" s="59"/>
      <c r="F1226" s="60"/>
    </row>
    <row r="1227" spans="5:6" x14ac:dyDescent="0.2">
      <c r="E1227" s="59"/>
      <c r="F1227" s="60"/>
    </row>
    <row r="1228" spans="5:6" x14ac:dyDescent="0.2">
      <c r="E1228" s="59"/>
      <c r="F1228" s="60"/>
    </row>
    <row r="1229" spans="5:6" x14ac:dyDescent="0.2">
      <c r="E1229" s="59"/>
      <c r="F1229" s="60"/>
    </row>
    <row r="1230" spans="5:6" x14ac:dyDescent="0.2">
      <c r="E1230" s="59"/>
      <c r="F1230" s="60"/>
    </row>
    <row r="1231" spans="5:6" x14ac:dyDescent="0.2">
      <c r="E1231" s="59"/>
      <c r="F1231" s="60"/>
    </row>
    <row r="1232" spans="5:6" x14ac:dyDescent="0.2">
      <c r="E1232" s="59"/>
      <c r="F1232" s="60"/>
    </row>
    <row r="1233" spans="5:6" x14ac:dyDescent="0.2">
      <c r="E1233" s="59"/>
      <c r="F1233" s="60"/>
    </row>
    <row r="1234" spans="5:6" x14ac:dyDescent="0.2">
      <c r="E1234" s="59"/>
      <c r="F1234" s="60"/>
    </row>
    <row r="1235" spans="5:6" x14ac:dyDescent="0.2">
      <c r="E1235" s="59"/>
      <c r="F1235" s="60"/>
    </row>
    <row r="1236" spans="5:6" x14ac:dyDescent="0.2">
      <c r="E1236" s="59"/>
      <c r="F1236" s="60"/>
    </row>
    <row r="1237" spans="5:6" x14ac:dyDescent="0.2">
      <c r="E1237" s="59"/>
      <c r="F1237" s="60"/>
    </row>
    <row r="1238" spans="5:6" x14ac:dyDescent="0.2">
      <c r="E1238" s="59"/>
      <c r="F1238" s="60"/>
    </row>
    <row r="1239" spans="5:6" x14ac:dyDescent="0.2">
      <c r="E1239" s="59"/>
      <c r="F1239" s="60"/>
    </row>
    <row r="1240" spans="5:6" x14ac:dyDescent="0.2">
      <c r="E1240" s="59"/>
      <c r="F1240" s="60"/>
    </row>
    <row r="1241" spans="5:6" x14ac:dyDescent="0.2">
      <c r="E1241" s="59"/>
      <c r="F1241" s="60"/>
    </row>
    <row r="1242" spans="5:6" x14ac:dyDescent="0.2">
      <c r="E1242" s="59"/>
      <c r="F1242" s="60"/>
    </row>
    <row r="1243" spans="5:6" x14ac:dyDescent="0.2">
      <c r="E1243" s="59"/>
      <c r="F1243" s="60"/>
    </row>
    <row r="1244" spans="5:6" x14ac:dyDescent="0.2">
      <c r="E1244" s="59"/>
      <c r="F1244" s="60"/>
    </row>
    <row r="1245" spans="5:6" x14ac:dyDescent="0.2">
      <c r="E1245" s="59"/>
      <c r="F1245" s="60"/>
    </row>
    <row r="1246" spans="5:6" x14ac:dyDescent="0.2">
      <c r="E1246" s="59"/>
      <c r="F1246" s="60"/>
    </row>
    <row r="1247" spans="5:6" x14ac:dyDescent="0.2">
      <c r="E1247" s="59"/>
      <c r="F1247" s="60"/>
    </row>
    <row r="1248" spans="5:6" x14ac:dyDescent="0.2">
      <c r="E1248" s="59"/>
      <c r="F1248" s="60"/>
    </row>
    <row r="1249" spans="5:6" x14ac:dyDescent="0.2">
      <c r="E1249" s="59"/>
      <c r="F1249" s="60"/>
    </row>
    <row r="1250" spans="5:6" x14ac:dyDescent="0.2">
      <c r="E1250" s="59"/>
      <c r="F1250" s="60"/>
    </row>
    <row r="1251" spans="5:6" x14ac:dyDescent="0.2">
      <c r="E1251" s="59"/>
      <c r="F1251" s="60"/>
    </row>
    <row r="1252" spans="5:6" x14ac:dyDescent="0.2">
      <c r="E1252" s="59"/>
      <c r="F1252" s="60"/>
    </row>
    <row r="1253" spans="5:6" x14ac:dyDescent="0.2">
      <c r="E1253" s="59"/>
      <c r="F1253" s="60"/>
    </row>
    <row r="1254" spans="5:6" x14ac:dyDescent="0.2">
      <c r="E1254" s="59"/>
      <c r="F1254" s="60"/>
    </row>
    <row r="1255" spans="5:6" x14ac:dyDescent="0.2">
      <c r="E1255" s="59"/>
      <c r="F1255" s="60"/>
    </row>
    <row r="1256" spans="5:6" x14ac:dyDescent="0.2">
      <c r="E1256" s="59"/>
      <c r="F1256" s="60"/>
    </row>
    <row r="1257" spans="5:6" x14ac:dyDescent="0.2">
      <c r="E1257" s="59"/>
      <c r="F1257" s="60"/>
    </row>
    <row r="1258" spans="5:6" x14ac:dyDescent="0.2">
      <c r="E1258" s="59"/>
      <c r="F1258" s="60"/>
    </row>
    <row r="1259" spans="5:6" x14ac:dyDescent="0.2">
      <c r="E1259" s="59"/>
      <c r="F1259" s="60"/>
    </row>
    <row r="1260" spans="5:6" x14ac:dyDescent="0.2">
      <c r="E1260" s="59"/>
      <c r="F1260" s="60"/>
    </row>
    <row r="1261" spans="5:6" x14ac:dyDescent="0.2">
      <c r="E1261" s="59"/>
      <c r="F1261" s="60"/>
    </row>
    <row r="1262" spans="5:6" x14ac:dyDescent="0.2">
      <c r="E1262" s="59"/>
      <c r="F1262" s="60"/>
    </row>
    <row r="1263" spans="5:6" x14ac:dyDescent="0.2">
      <c r="E1263" s="59"/>
      <c r="F1263" s="60"/>
    </row>
    <row r="1264" spans="5:6" x14ac:dyDescent="0.2">
      <c r="E1264" s="59"/>
      <c r="F1264" s="60"/>
    </row>
    <row r="1265" spans="5:6" x14ac:dyDescent="0.2">
      <c r="E1265" s="59"/>
      <c r="F1265" s="60"/>
    </row>
    <row r="1266" spans="5:6" x14ac:dyDescent="0.2">
      <c r="E1266" s="59"/>
      <c r="F1266" s="60"/>
    </row>
    <row r="1267" spans="5:6" x14ac:dyDescent="0.2">
      <c r="E1267" s="59"/>
      <c r="F1267" s="60"/>
    </row>
    <row r="1268" spans="5:6" x14ac:dyDescent="0.2">
      <c r="E1268" s="59"/>
      <c r="F1268" s="60"/>
    </row>
    <row r="1269" spans="5:6" x14ac:dyDescent="0.2">
      <c r="E1269" s="59"/>
      <c r="F1269" s="60"/>
    </row>
    <row r="1270" spans="5:6" x14ac:dyDescent="0.2">
      <c r="E1270" s="59"/>
      <c r="F1270" s="60"/>
    </row>
    <row r="1271" spans="5:6" x14ac:dyDescent="0.2">
      <c r="E1271" s="59"/>
      <c r="F1271" s="60"/>
    </row>
    <row r="1272" spans="5:6" x14ac:dyDescent="0.2">
      <c r="E1272" s="59"/>
      <c r="F1272" s="60"/>
    </row>
    <row r="1273" spans="5:6" x14ac:dyDescent="0.2">
      <c r="E1273" s="59"/>
      <c r="F1273" s="60"/>
    </row>
    <row r="1274" spans="5:6" x14ac:dyDescent="0.2">
      <c r="E1274" s="59"/>
      <c r="F1274" s="60"/>
    </row>
    <row r="1275" spans="5:6" x14ac:dyDescent="0.2">
      <c r="E1275" s="59"/>
      <c r="F1275" s="60"/>
    </row>
    <row r="1276" spans="5:6" x14ac:dyDescent="0.2">
      <c r="E1276" s="59"/>
      <c r="F1276" s="60"/>
    </row>
    <row r="1277" spans="5:6" x14ac:dyDescent="0.2">
      <c r="E1277" s="59"/>
      <c r="F1277" s="60"/>
    </row>
    <row r="1278" spans="5:6" x14ac:dyDescent="0.2">
      <c r="E1278" s="59"/>
      <c r="F1278" s="60"/>
    </row>
    <row r="1279" spans="5:6" x14ac:dyDescent="0.2">
      <c r="E1279" s="59"/>
      <c r="F1279" s="60"/>
    </row>
    <row r="1280" spans="5:6" x14ac:dyDescent="0.2">
      <c r="E1280" s="59"/>
      <c r="F1280" s="60"/>
    </row>
    <row r="1281" spans="5:6" x14ac:dyDescent="0.2">
      <c r="E1281" s="59"/>
      <c r="F1281" s="60"/>
    </row>
    <row r="1282" spans="5:6" x14ac:dyDescent="0.2">
      <c r="E1282" s="59"/>
      <c r="F1282" s="60"/>
    </row>
    <row r="1283" spans="5:6" x14ac:dyDescent="0.2">
      <c r="E1283" s="59"/>
      <c r="F1283" s="60"/>
    </row>
    <row r="1284" spans="5:6" x14ac:dyDescent="0.2">
      <c r="E1284" s="59"/>
      <c r="F1284" s="60"/>
    </row>
    <row r="1285" spans="5:6" x14ac:dyDescent="0.2">
      <c r="E1285" s="59"/>
      <c r="F1285" s="60"/>
    </row>
    <row r="1286" spans="5:6" x14ac:dyDescent="0.2">
      <c r="E1286" s="59"/>
      <c r="F1286" s="60"/>
    </row>
    <row r="1287" spans="5:6" x14ac:dyDescent="0.2">
      <c r="E1287" s="59"/>
      <c r="F1287" s="60"/>
    </row>
    <row r="1288" spans="5:6" x14ac:dyDescent="0.2">
      <c r="E1288" s="59"/>
      <c r="F1288" s="60"/>
    </row>
    <row r="1289" spans="5:6" x14ac:dyDescent="0.2">
      <c r="E1289" s="59"/>
      <c r="F1289" s="60"/>
    </row>
    <row r="1290" spans="5:6" x14ac:dyDescent="0.2">
      <c r="E1290" s="59"/>
      <c r="F1290" s="60"/>
    </row>
    <row r="1291" spans="5:6" x14ac:dyDescent="0.2">
      <c r="E1291" s="59"/>
      <c r="F1291" s="60"/>
    </row>
    <row r="1292" spans="5:6" x14ac:dyDescent="0.2">
      <c r="E1292" s="59"/>
      <c r="F1292" s="60"/>
    </row>
    <row r="1293" spans="5:6" x14ac:dyDescent="0.2">
      <c r="E1293" s="59"/>
      <c r="F1293" s="60"/>
    </row>
    <row r="1294" spans="5:6" x14ac:dyDescent="0.2">
      <c r="E1294" s="59"/>
      <c r="F1294" s="60"/>
    </row>
    <row r="1295" spans="5:6" x14ac:dyDescent="0.2">
      <c r="E1295" s="59"/>
      <c r="F1295" s="60"/>
    </row>
    <row r="1296" spans="5:6" x14ac:dyDescent="0.2">
      <c r="E1296" s="59"/>
      <c r="F1296" s="60"/>
    </row>
    <row r="1297" spans="5:6" x14ac:dyDescent="0.2">
      <c r="E1297" s="59"/>
      <c r="F1297" s="60"/>
    </row>
    <row r="1298" spans="5:6" x14ac:dyDescent="0.2">
      <c r="E1298" s="59"/>
      <c r="F1298" s="60"/>
    </row>
    <row r="1299" spans="5:6" x14ac:dyDescent="0.2">
      <c r="E1299" s="59"/>
      <c r="F1299" s="60"/>
    </row>
    <row r="1300" spans="5:6" x14ac:dyDescent="0.2">
      <c r="E1300" s="59"/>
      <c r="F1300" s="60"/>
    </row>
    <row r="1301" spans="5:6" x14ac:dyDescent="0.2">
      <c r="E1301" s="59"/>
      <c r="F1301" s="60"/>
    </row>
    <row r="1302" spans="5:6" x14ac:dyDescent="0.2">
      <c r="E1302" s="59"/>
      <c r="F1302" s="60"/>
    </row>
    <row r="1303" spans="5:6" x14ac:dyDescent="0.2">
      <c r="E1303" s="59"/>
      <c r="F1303" s="60"/>
    </row>
    <row r="1304" spans="5:6" x14ac:dyDescent="0.2">
      <c r="E1304" s="59"/>
      <c r="F1304" s="60"/>
    </row>
    <row r="1305" spans="5:6" x14ac:dyDescent="0.2">
      <c r="E1305" s="59"/>
      <c r="F1305" s="60"/>
    </row>
    <row r="1306" spans="5:6" x14ac:dyDescent="0.2">
      <c r="E1306" s="59"/>
      <c r="F1306" s="60"/>
    </row>
    <row r="1307" spans="5:6" x14ac:dyDescent="0.2">
      <c r="E1307" s="59"/>
      <c r="F1307" s="60"/>
    </row>
    <row r="1308" spans="5:6" x14ac:dyDescent="0.2">
      <c r="E1308" s="59"/>
      <c r="F1308" s="60"/>
    </row>
    <row r="1309" spans="5:6" x14ac:dyDescent="0.2">
      <c r="E1309" s="59"/>
      <c r="F1309" s="60"/>
    </row>
    <row r="1310" spans="5:6" x14ac:dyDescent="0.2">
      <c r="E1310" s="59"/>
      <c r="F1310" s="60"/>
    </row>
    <row r="1311" spans="5:6" x14ac:dyDescent="0.2">
      <c r="E1311" s="59"/>
      <c r="F1311" s="60"/>
    </row>
    <row r="1312" spans="5:6" x14ac:dyDescent="0.2">
      <c r="E1312" s="59"/>
      <c r="F1312" s="60"/>
    </row>
    <row r="1313" spans="5:6" x14ac:dyDescent="0.2">
      <c r="E1313" s="59"/>
      <c r="F1313" s="60"/>
    </row>
    <row r="1314" spans="5:6" x14ac:dyDescent="0.2">
      <c r="E1314" s="59"/>
      <c r="F1314" s="60"/>
    </row>
    <row r="1315" spans="5:6" x14ac:dyDescent="0.2">
      <c r="E1315" s="59"/>
      <c r="F1315" s="60"/>
    </row>
    <row r="1316" spans="5:6" x14ac:dyDescent="0.2">
      <c r="E1316" s="59"/>
      <c r="F1316" s="60"/>
    </row>
    <row r="1317" spans="5:6" x14ac:dyDescent="0.2">
      <c r="E1317" s="59"/>
      <c r="F1317" s="60"/>
    </row>
    <row r="1318" spans="5:6" x14ac:dyDescent="0.2">
      <c r="E1318" s="59"/>
      <c r="F1318" s="60"/>
    </row>
    <row r="1319" spans="5:6" x14ac:dyDescent="0.2">
      <c r="E1319" s="59"/>
      <c r="F1319" s="60"/>
    </row>
    <row r="1320" spans="5:6" x14ac:dyDescent="0.2">
      <c r="E1320" s="59"/>
      <c r="F1320" s="60"/>
    </row>
    <row r="1321" spans="5:6" x14ac:dyDescent="0.2">
      <c r="E1321" s="59"/>
      <c r="F1321" s="60"/>
    </row>
    <row r="1322" spans="5:6" x14ac:dyDescent="0.2">
      <c r="E1322" s="59"/>
      <c r="F1322" s="60"/>
    </row>
    <row r="1323" spans="5:6" x14ac:dyDescent="0.2">
      <c r="E1323" s="59"/>
      <c r="F1323" s="60"/>
    </row>
    <row r="1324" spans="5:6" x14ac:dyDescent="0.2">
      <c r="E1324" s="59"/>
      <c r="F1324" s="60"/>
    </row>
    <row r="1325" spans="5:6" x14ac:dyDescent="0.2">
      <c r="E1325" s="59"/>
      <c r="F1325" s="60"/>
    </row>
    <row r="1326" spans="5:6" x14ac:dyDescent="0.2">
      <c r="E1326" s="59"/>
      <c r="F1326" s="60"/>
    </row>
    <row r="1327" spans="5:6" x14ac:dyDescent="0.2">
      <c r="E1327" s="59"/>
      <c r="F1327" s="60"/>
    </row>
    <row r="1328" spans="5:6" x14ac:dyDescent="0.2">
      <c r="E1328" s="59"/>
      <c r="F1328" s="60"/>
    </row>
    <row r="1329" spans="5:6" x14ac:dyDescent="0.2">
      <c r="E1329" s="59"/>
      <c r="F1329" s="60"/>
    </row>
    <row r="1330" spans="5:6" x14ac:dyDescent="0.2">
      <c r="E1330" s="59"/>
      <c r="F1330" s="60"/>
    </row>
    <row r="1331" spans="5:6" x14ac:dyDescent="0.2">
      <c r="E1331" s="59"/>
      <c r="F1331" s="60"/>
    </row>
    <row r="1332" spans="5:6" x14ac:dyDescent="0.2">
      <c r="E1332" s="59"/>
      <c r="F1332" s="60"/>
    </row>
    <row r="1333" spans="5:6" x14ac:dyDescent="0.2">
      <c r="E1333" s="59"/>
      <c r="F1333" s="60"/>
    </row>
    <row r="1334" spans="5:6" x14ac:dyDescent="0.2">
      <c r="E1334" s="59"/>
      <c r="F1334" s="60"/>
    </row>
    <row r="1335" spans="5:6" x14ac:dyDescent="0.2">
      <c r="E1335" s="59"/>
      <c r="F1335" s="60"/>
    </row>
    <row r="1336" spans="5:6" x14ac:dyDescent="0.2">
      <c r="E1336" s="59"/>
      <c r="F1336" s="60"/>
    </row>
    <row r="1337" spans="5:6" x14ac:dyDescent="0.2">
      <c r="E1337" s="59"/>
      <c r="F1337" s="60"/>
    </row>
    <row r="1338" spans="5:6" x14ac:dyDescent="0.2">
      <c r="E1338" s="59"/>
      <c r="F1338" s="60"/>
    </row>
    <row r="1339" spans="5:6" x14ac:dyDescent="0.2">
      <c r="E1339" s="59"/>
      <c r="F1339" s="60"/>
    </row>
    <row r="1340" spans="5:6" x14ac:dyDescent="0.2">
      <c r="E1340" s="59"/>
      <c r="F1340" s="60"/>
    </row>
    <row r="1341" spans="5:6" x14ac:dyDescent="0.2">
      <c r="E1341" s="59"/>
      <c r="F1341" s="60"/>
    </row>
    <row r="1342" spans="5:6" x14ac:dyDescent="0.2">
      <c r="E1342" s="59"/>
      <c r="F1342" s="60"/>
    </row>
    <row r="1343" spans="5:6" x14ac:dyDescent="0.2">
      <c r="E1343" s="59"/>
      <c r="F1343" s="60"/>
    </row>
    <row r="1344" spans="5:6" x14ac:dyDescent="0.2">
      <c r="E1344" s="59"/>
      <c r="F1344" s="60"/>
    </row>
    <row r="1345" spans="5:6" x14ac:dyDescent="0.2">
      <c r="E1345" s="59"/>
      <c r="F1345" s="60"/>
    </row>
    <row r="1346" spans="5:6" x14ac:dyDescent="0.2">
      <c r="E1346" s="59"/>
      <c r="F1346" s="60"/>
    </row>
    <row r="1347" spans="5:6" x14ac:dyDescent="0.2">
      <c r="E1347" s="59"/>
      <c r="F1347" s="60"/>
    </row>
    <row r="1348" spans="5:6" x14ac:dyDescent="0.2">
      <c r="E1348" s="59"/>
      <c r="F1348" s="60"/>
    </row>
    <row r="1349" spans="5:6" x14ac:dyDescent="0.2">
      <c r="E1349" s="59"/>
      <c r="F1349" s="60"/>
    </row>
    <row r="1350" spans="5:6" x14ac:dyDescent="0.2">
      <c r="E1350" s="59"/>
      <c r="F1350" s="60"/>
    </row>
    <row r="1351" spans="5:6" x14ac:dyDescent="0.2">
      <c r="E1351" s="59"/>
      <c r="F1351" s="60"/>
    </row>
    <row r="1352" spans="5:6" x14ac:dyDescent="0.2">
      <c r="E1352" s="59"/>
      <c r="F1352" s="60"/>
    </row>
    <row r="1353" spans="5:6" x14ac:dyDescent="0.2">
      <c r="E1353" s="59"/>
      <c r="F1353" s="60"/>
    </row>
    <row r="1354" spans="5:6" x14ac:dyDescent="0.2">
      <c r="E1354" s="59"/>
      <c r="F1354" s="60"/>
    </row>
    <row r="1355" spans="5:6" x14ac:dyDescent="0.2">
      <c r="E1355" s="59"/>
      <c r="F1355" s="60"/>
    </row>
    <row r="1356" spans="5:6" x14ac:dyDescent="0.2">
      <c r="E1356" s="59"/>
      <c r="F1356" s="60"/>
    </row>
    <row r="1357" spans="5:6" x14ac:dyDescent="0.2">
      <c r="E1357" s="59"/>
      <c r="F1357" s="60"/>
    </row>
    <row r="1358" spans="5:6" x14ac:dyDescent="0.2">
      <c r="E1358" s="59"/>
      <c r="F1358" s="60"/>
    </row>
    <row r="1359" spans="5:6" x14ac:dyDescent="0.2">
      <c r="E1359" s="59"/>
      <c r="F1359" s="60"/>
    </row>
    <row r="1360" spans="5:6" x14ac:dyDescent="0.2">
      <c r="E1360" s="59"/>
      <c r="F1360" s="60"/>
    </row>
    <row r="1361" spans="5:6" x14ac:dyDescent="0.2">
      <c r="E1361" s="59"/>
      <c r="F1361" s="60"/>
    </row>
    <row r="1362" spans="5:6" x14ac:dyDescent="0.2">
      <c r="E1362" s="59"/>
      <c r="F1362" s="60"/>
    </row>
    <row r="1363" spans="5:6" x14ac:dyDescent="0.2">
      <c r="E1363" s="59"/>
      <c r="F1363" s="60"/>
    </row>
    <row r="1364" spans="5:6" x14ac:dyDescent="0.2">
      <c r="E1364" s="59"/>
      <c r="F1364" s="60"/>
    </row>
    <row r="1365" spans="5:6" x14ac:dyDescent="0.2">
      <c r="E1365" s="59"/>
      <c r="F1365" s="60"/>
    </row>
    <row r="1366" spans="5:6" x14ac:dyDescent="0.2">
      <c r="E1366" s="59"/>
      <c r="F1366" s="60"/>
    </row>
    <row r="1367" spans="5:6" x14ac:dyDescent="0.2">
      <c r="E1367" s="59"/>
      <c r="F1367" s="60"/>
    </row>
    <row r="1368" spans="5:6" x14ac:dyDescent="0.2">
      <c r="E1368" s="59"/>
      <c r="F1368" s="60"/>
    </row>
    <row r="1369" spans="5:6" x14ac:dyDescent="0.2">
      <c r="E1369" s="59"/>
      <c r="F1369" s="60"/>
    </row>
    <row r="1370" spans="5:6" x14ac:dyDescent="0.2">
      <c r="E1370" s="59"/>
      <c r="F1370" s="60"/>
    </row>
    <row r="1371" spans="5:6" x14ac:dyDescent="0.2">
      <c r="E1371" s="59"/>
      <c r="F1371" s="60"/>
    </row>
    <row r="1372" spans="5:6" x14ac:dyDescent="0.2">
      <c r="E1372" s="59"/>
      <c r="F1372" s="60"/>
    </row>
    <row r="1373" spans="5:6" x14ac:dyDescent="0.2">
      <c r="E1373" s="59"/>
      <c r="F1373" s="60"/>
    </row>
    <row r="1374" spans="5:6" x14ac:dyDescent="0.2">
      <c r="E1374" s="59"/>
      <c r="F1374" s="60"/>
    </row>
    <row r="1375" spans="5:6" x14ac:dyDescent="0.2">
      <c r="E1375" s="59"/>
      <c r="F1375" s="60"/>
    </row>
    <row r="1376" spans="5:6" x14ac:dyDescent="0.2">
      <c r="E1376" s="59"/>
      <c r="F1376" s="60"/>
    </row>
    <row r="1377" spans="5:6" x14ac:dyDescent="0.2">
      <c r="E1377" s="59"/>
      <c r="F1377" s="60"/>
    </row>
    <row r="1378" spans="5:6" x14ac:dyDescent="0.2">
      <c r="E1378" s="59"/>
      <c r="F1378" s="60"/>
    </row>
    <row r="1379" spans="5:6" x14ac:dyDescent="0.2">
      <c r="E1379" s="59"/>
      <c r="F1379" s="60"/>
    </row>
    <row r="1380" spans="5:6" x14ac:dyDescent="0.2">
      <c r="E1380" s="59"/>
      <c r="F1380" s="60"/>
    </row>
    <row r="1381" spans="5:6" x14ac:dyDescent="0.2">
      <c r="E1381" s="59"/>
      <c r="F1381" s="60"/>
    </row>
    <row r="1382" spans="5:6" x14ac:dyDescent="0.2">
      <c r="E1382" s="59"/>
      <c r="F1382" s="60"/>
    </row>
    <row r="1383" spans="5:6" x14ac:dyDescent="0.2">
      <c r="E1383" s="59"/>
      <c r="F1383" s="60"/>
    </row>
    <row r="1384" spans="5:6" x14ac:dyDescent="0.2">
      <c r="E1384" s="59"/>
      <c r="F1384" s="60"/>
    </row>
    <row r="1385" spans="5:6" x14ac:dyDescent="0.2">
      <c r="E1385" s="59"/>
      <c r="F1385" s="60"/>
    </row>
    <row r="1386" spans="5:6" x14ac:dyDescent="0.2">
      <c r="E1386" s="59"/>
      <c r="F1386" s="60"/>
    </row>
    <row r="1387" spans="5:6" x14ac:dyDescent="0.2">
      <c r="E1387" s="59"/>
      <c r="F1387" s="60"/>
    </row>
    <row r="1388" spans="5:6" x14ac:dyDescent="0.2">
      <c r="E1388" s="59"/>
      <c r="F1388" s="60"/>
    </row>
    <row r="1389" spans="5:6" x14ac:dyDescent="0.2">
      <c r="E1389" s="59"/>
      <c r="F1389" s="60"/>
    </row>
    <row r="1390" spans="5:6" x14ac:dyDescent="0.2">
      <c r="E1390" s="59"/>
      <c r="F1390" s="60"/>
    </row>
    <row r="1391" spans="5:6" x14ac:dyDescent="0.2">
      <c r="E1391" s="59"/>
      <c r="F1391" s="60"/>
    </row>
    <row r="1392" spans="5:6" x14ac:dyDescent="0.2">
      <c r="E1392" s="59"/>
      <c r="F1392" s="60"/>
    </row>
    <row r="1393" spans="5:6" x14ac:dyDescent="0.2">
      <c r="E1393" s="59"/>
      <c r="F1393" s="60"/>
    </row>
    <row r="1394" spans="5:6" x14ac:dyDescent="0.2">
      <c r="E1394" s="59"/>
      <c r="F1394" s="60"/>
    </row>
    <row r="1395" spans="5:6" x14ac:dyDescent="0.2">
      <c r="E1395" s="59"/>
      <c r="F1395" s="60"/>
    </row>
    <row r="1396" spans="5:6" x14ac:dyDescent="0.2">
      <c r="E1396" s="59"/>
      <c r="F1396" s="60"/>
    </row>
    <row r="1397" spans="5:6" x14ac:dyDescent="0.2">
      <c r="E1397" s="59"/>
      <c r="F1397" s="60"/>
    </row>
    <row r="1398" spans="5:6" x14ac:dyDescent="0.2">
      <c r="E1398" s="59"/>
      <c r="F1398" s="60"/>
    </row>
    <row r="1399" spans="5:6" x14ac:dyDescent="0.2">
      <c r="E1399" s="59"/>
      <c r="F1399" s="60"/>
    </row>
    <row r="1400" spans="5:6" x14ac:dyDescent="0.2">
      <c r="E1400" s="59"/>
      <c r="F1400" s="60"/>
    </row>
    <row r="1401" spans="5:6" x14ac:dyDescent="0.2">
      <c r="E1401" s="59"/>
      <c r="F1401" s="60"/>
    </row>
    <row r="1402" spans="5:6" x14ac:dyDescent="0.2">
      <c r="E1402" s="59"/>
      <c r="F1402" s="60"/>
    </row>
    <row r="1403" spans="5:6" x14ac:dyDescent="0.2">
      <c r="E1403" s="59"/>
      <c r="F1403" s="60"/>
    </row>
    <row r="1404" spans="5:6" x14ac:dyDescent="0.2">
      <c r="E1404" s="59"/>
      <c r="F1404" s="60"/>
    </row>
    <row r="1405" spans="5:6" x14ac:dyDescent="0.2">
      <c r="E1405" s="59"/>
      <c r="F1405" s="60"/>
    </row>
    <row r="1406" spans="5:6" x14ac:dyDescent="0.2">
      <c r="E1406" s="59"/>
      <c r="F1406" s="60"/>
    </row>
    <row r="1407" spans="5:6" x14ac:dyDescent="0.2">
      <c r="E1407" s="59"/>
      <c r="F1407" s="60"/>
    </row>
    <row r="1408" spans="5:6" x14ac:dyDescent="0.2">
      <c r="E1408" s="59"/>
      <c r="F1408" s="60"/>
    </row>
    <row r="1409" spans="5:6" x14ac:dyDescent="0.2">
      <c r="E1409" s="59"/>
      <c r="F1409" s="60"/>
    </row>
    <row r="1410" spans="5:6" x14ac:dyDescent="0.2">
      <c r="E1410" s="59"/>
      <c r="F1410" s="60"/>
    </row>
    <row r="1411" spans="5:6" x14ac:dyDescent="0.2">
      <c r="E1411" s="59"/>
      <c r="F1411" s="60"/>
    </row>
    <row r="1412" spans="5:6" x14ac:dyDescent="0.2">
      <c r="E1412" s="59"/>
      <c r="F1412" s="60"/>
    </row>
    <row r="1413" spans="5:6" x14ac:dyDescent="0.2">
      <c r="E1413" s="59"/>
      <c r="F1413" s="60"/>
    </row>
    <row r="1414" spans="5:6" x14ac:dyDescent="0.2">
      <c r="E1414" s="59"/>
      <c r="F1414" s="60"/>
    </row>
    <row r="1415" spans="5:6" x14ac:dyDescent="0.2">
      <c r="E1415" s="59"/>
      <c r="F1415" s="60"/>
    </row>
    <row r="1416" spans="5:6" x14ac:dyDescent="0.2">
      <c r="E1416" s="59"/>
      <c r="F1416" s="60"/>
    </row>
    <row r="1417" spans="5:6" x14ac:dyDescent="0.2">
      <c r="E1417" s="59"/>
      <c r="F1417" s="60"/>
    </row>
    <row r="1418" spans="5:6" x14ac:dyDescent="0.2">
      <c r="E1418" s="59"/>
      <c r="F1418" s="60"/>
    </row>
    <row r="1419" spans="5:6" x14ac:dyDescent="0.2">
      <c r="E1419" s="59"/>
      <c r="F1419" s="60"/>
    </row>
    <row r="1420" spans="5:6" x14ac:dyDescent="0.2">
      <c r="E1420" s="59"/>
      <c r="F1420" s="60"/>
    </row>
    <row r="1421" spans="5:6" x14ac:dyDescent="0.2">
      <c r="E1421" s="59"/>
      <c r="F1421" s="60"/>
    </row>
    <row r="1422" spans="5:6" x14ac:dyDescent="0.2">
      <c r="E1422" s="59"/>
      <c r="F1422" s="60"/>
    </row>
    <row r="1423" spans="5:6" x14ac:dyDescent="0.2">
      <c r="E1423" s="59"/>
      <c r="F1423" s="60"/>
    </row>
    <row r="1424" spans="5:6" x14ac:dyDescent="0.2">
      <c r="E1424" s="59"/>
      <c r="F1424" s="60"/>
    </row>
    <row r="1425" spans="5:6" x14ac:dyDescent="0.2">
      <c r="E1425" s="59"/>
      <c r="F1425" s="60"/>
    </row>
    <row r="1426" spans="5:6" x14ac:dyDescent="0.2">
      <c r="E1426" s="59"/>
      <c r="F1426" s="60"/>
    </row>
    <row r="1427" spans="5:6" x14ac:dyDescent="0.2">
      <c r="E1427" s="59"/>
      <c r="F1427" s="60"/>
    </row>
    <row r="1428" spans="5:6" x14ac:dyDescent="0.2">
      <c r="E1428" s="59"/>
      <c r="F1428" s="60"/>
    </row>
    <row r="1429" spans="5:6" x14ac:dyDescent="0.2">
      <c r="E1429" s="59"/>
      <c r="F1429" s="60"/>
    </row>
    <row r="1430" spans="5:6" x14ac:dyDescent="0.2">
      <c r="E1430" s="59"/>
      <c r="F1430" s="60"/>
    </row>
    <row r="1431" spans="5:6" x14ac:dyDescent="0.2">
      <c r="E1431" s="59"/>
      <c r="F1431" s="60"/>
    </row>
    <row r="1432" spans="5:6" x14ac:dyDescent="0.2">
      <c r="E1432" s="59"/>
      <c r="F1432" s="60"/>
    </row>
    <row r="1433" spans="5:6" x14ac:dyDescent="0.2">
      <c r="E1433" s="59"/>
      <c r="F1433" s="60"/>
    </row>
    <row r="1434" spans="5:6" x14ac:dyDescent="0.2">
      <c r="E1434" s="59"/>
      <c r="F1434" s="60"/>
    </row>
    <row r="1435" spans="5:6" x14ac:dyDescent="0.2">
      <c r="E1435" s="59"/>
      <c r="F1435" s="60"/>
    </row>
    <row r="1436" spans="5:6" x14ac:dyDescent="0.2">
      <c r="E1436" s="59"/>
      <c r="F1436" s="60"/>
    </row>
    <row r="1437" spans="5:6" x14ac:dyDescent="0.2">
      <c r="E1437" s="59"/>
      <c r="F1437" s="60"/>
    </row>
    <row r="1438" spans="5:6" x14ac:dyDescent="0.2">
      <c r="E1438" s="59"/>
      <c r="F1438" s="60"/>
    </row>
    <row r="1439" spans="5:6" x14ac:dyDescent="0.2">
      <c r="E1439" s="59"/>
      <c r="F1439" s="60"/>
    </row>
    <row r="1440" spans="5:6" x14ac:dyDescent="0.2">
      <c r="E1440" s="59"/>
      <c r="F1440" s="60"/>
    </row>
    <row r="1441" spans="5:6" x14ac:dyDescent="0.2">
      <c r="E1441" s="59"/>
      <c r="F1441" s="60"/>
    </row>
    <row r="1442" spans="5:6" x14ac:dyDescent="0.2">
      <c r="E1442" s="59"/>
      <c r="F1442" s="60"/>
    </row>
    <row r="1443" spans="5:6" x14ac:dyDescent="0.2">
      <c r="E1443" s="59"/>
      <c r="F1443" s="60"/>
    </row>
    <row r="1444" spans="5:6" x14ac:dyDescent="0.2">
      <c r="E1444" s="59"/>
      <c r="F1444" s="60"/>
    </row>
    <row r="1445" spans="5:6" x14ac:dyDescent="0.2">
      <c r="E1445" s="59"/>
      <c r="F1445" s="60"/>
    </row>
    <row r="1446" spans="5:6" x14ac:dyDescent="0.2">
      <c r="E1446" s="59"/>
      <c r="F1446" s="60"/>
    </row>
    <row r="1447" spans="5:6" x14ac:dyDescent="0.2">
      <c r="E1447" s="59"/>
      <c r="F1447" s="60"/>
    </row>
    <row r="1448" spans="5:6" x14ac:dyDescent="0.2">
      <c r="E1448" s="59"/>
      <c r="F1448" s="60"/>
    </row>
    <row r="1449" spans="5:6" x14ac:dyDescent="0.2">
      <c r="E1449" s="59"/>
      <c r="F1449" s="60"/>
    </row>
    <row r="1450" spans="5:6" x14ac:dyDescent="0.2">
      <c r="E1450" s="59"/>
      <c r="F1450" s="60"/>
    </row>
    <row r="1451" spans="5:6" x14ac:dyDescent="0.2">
      <c r="E1451" s="59"/>
      <c r="F1451" s="60"/>
    </row>
    <row r="1452" spans="5:6" x14ac:dyDescent="0.2">
      <c r="E1452" s="59"/>
      <c r="F1452" s="60"/>
    </row>
    <row r="1453" spans="5:6" x14ac:dyDescent="0.2">
      <c r="E1453" s="59"/>
      <c r="F1453" s="60"/>
    </row>
    <row r="1454" spans="5:6" x14ac:dyDescent="0.2">
      <c r="E1454" s="59"/>
      <c r="F1454" s="60"/>
    </row>
    <row r="1455" spans="5:6" x14ac:dyDescent="0.2">
      <c r="E1455" s="59"/>
      <c r="F1455" s="60"/>
    </row>
    <row r="1456" spans="5:6" x14ac:dyDescent="0.2">
      <c r="E1456" s="59"/>
      <c r="F1456" s="60"/>
    </row>
    <row r="1457" spans="5:6" x14ac:dyDescent="0.2">
      <c r="E1457" s="59"/>
      <c r="F1457" s="60"/>
    </row>
    <row r="1458" spans="5:6" x14ac:dyDescent="0.2">
      <c r="E1458" s="59"/>
      <c r="F1458" s="60"/>
    </row>
    <row r="1459" spans="5:6" x14ac:dyDescent="0.2">
      <c r="E1459" s="59"/>
      <c r="F1459" s="60"/>
    </row>
    <row r="1460" spans="5:6" x14ac:dyDescent="0.2">
      <c r="E1460" s="59"/>
      <c r="F1460" s="60"/>
    </row>
    <row r="1461" spans="5:6" x14ac:dyDescent="0.2">
      <c r="E1461" s="59"/>
      <c r="F1461" s="60"/>
    </row>
    <row r="1462" spans="5:6" x14ac:dyDescent="0.2">
      <c r="E1462" s="59"/>
      <c r="F1462" s="60"/>
    </row>
    <row r="1463" spans="5:6" x14ac:dyDescent="0.2">
      <c r="E1463" s="59"/>
      <c r="F1463" s="60"/>
    </row>
    <row r="1464" spans="5:6" x14ac:dyDescent="0.2">
      <c r="E1464" s="59"/>
      <c r="F1464" s="60"/>
    </row>
    <row r="1465" spans="5:6" x14ac:dyDescent="0.2">
      <c r="E1465" s="59"/>
      <c r="F1465" s="60"/>
    </row>
    <row r="1466" spans="5:6" x14ac:dyDescent="0.2">
      <c r="E1466" s="59"/>
      <c r="F1466" s="60"/>
    </row>
    <row r="1467" spans="5:6" x14ac:dyDescent="0.2">
      <c r="E1467" s="59"/>
      <c r="F1467" s="60"/>
    </row>
    <row r="1468" spans="5:6" x14ac:dyDescent="0.2">
      <c r="E1468" s="59"/>
      <c r="F1468" s="60"/>
    </row>
    <row r="1469" spans="5:6" x14ac:dyDescent="0.2">
      <c r="E1469" s="59"/>
      <c r="F1469" s="60"/>
    </row>
    <row r="1470" spans="5:6" x14ac:dyDescent="0.2">
      <c r="E1470" s="59"/>
      <c r="F1470" s="60"/>
    </row>
    <row r="1471" spans="5:6" x14ac:dyDescent="0.2">
      <c r="E1471" s="59"/>
      <c r="F1471" s="60"/>
    </row>
    <row r="1472" spans="5:6" x14ac:dyDescent="0.2">
      <c r="E1472" s="59"/>
      <c r="F1472" s="60"/>
    </row>
    <row r="1473" spans="5:6" x14ac:dyDescent="0.2">
      <c r="E1473" s="59"/>
      <c r="F1473" s="60"/>
    </row>
    <row r="1474" spans="5:6" x14ac:dyDescent="0.2">
      <c r="E1474" s="59"/>
      <c r="F1474" s="60"/>
    </row>
    <row r="1475" spans="5:6" x14ac:dyDescent="0.2">
      <c r="E1475" s="59"/>
      <c r="F1475" s="60"/>
    </row>
    <row r="1476" spans="5:6" x14ac:dyDescent="0.2">
      <c r="E1476" s="59"/>
      <c r="F1476" s="60"/>
    </row>
    <row r="1477" spans="5:6" x14ac:dyDescent="0.2">
      <c r="E1477" s="59"/>
      <c r="F1477" s="60"/>
    </row>
    <row r="1478" spans="5:6" x14ac:dyDescent="0.2">
      <c r="E1478" s="59"/>
      <c r="F1478" s="60"/>
    </row>
    <row r="1479" spans="5:6" x14ac:dyDescent="0.2">
      <c r="E1479" s="59"/>
      <c r="F1479" s="60"/>
    </row>
    <row r="1480" spans="5:6" x14ac:dyDescent="0.2">
      <c r="E1480" s="59"/>
      <c r="F1480" s="60"/>
    </row>
    <row r="1481" spans="5:6" x14ac:dyDescent="0.2">
      <c r="E1481" s="59"/>
      <c r="F1481" s="60"/>
    </row>
    <row r="1482" spans="5:6" x14ac:dyDescent="0.2">
      <c r="E1482" s="59"/>
      <c r="F1482" s="60"/>
    </row>
    <row r="1483" spans="5:6" x14ac:dyDescent="0.2">
      <c r="E1483" s="59"/>
      <c r="F1483" s="60"/>
    </row>
    <row r="1484" spans="5:6" x14ac:dyDescent="0.2">
      <c r="E1484" s="59"/>
      <c r="F1484" s="60"/>
    </row>
    <row r="1485" spans="5:6" x14ac:dyDescent="0.2">
      <c r="E1485" s="59"/>
      <c r="F1485" s="60"/>
    </row>
    <row r="1486" spans="5:6" x14ac:dyDescent="0.2">
      <c r="E1486" s="59"/>
      <c r="F1486" s="60"/>
    </row>
    <row r="1487" spans="5:6" x14ac:dyDescent="0.2">
      <c r="E1487" s="59"/>
      <c r="F1487" s="60"/>
    </row>
    <row r="1488" spans="5:6" x14ac:dyDescent="0.2">
      <c r="E1488" s="59"/>
      <c r="F1488" s="60"/>
    </row>
    <row r="1489" spans="5:6" x14ac:dyDescent="0.2">
      <c r="E1489" s="59"/>
      <c r="F1489" s="60"/>
    </row>
    <row r="1490" spans="5:6" x14ac:dyDescent="0.2">
      <c r="E1490" s="59"/>
      <c r="F1490" s="60"/>
    </row>
    <row r="1491" spans="5:6" x14ac:dyDescent="0.2">
      <c r="E1491" s="59"/>
      <c r="F1491" s="60"/>
    </row>
    <row r="1492" spans="5:6" x14ac:dyDescent="0.2">
      <c r="E1492" s="59"/>
      <c r="F1492" s="60"/>
    </row>
    <row r="1493" spans="5:6" x14ac:dyDescent="0.2">
      <c r="E1493" s="59"/>
      <c r="F1493" s="60"/>
    </row>
    <row r="1494" spans="5:6" x14ac:dyDescent="0.2">
      <c r="E1494" s="59"/>
      <c r="F1494" s="60"/>
    </row>
    <row r="1495" spans="5:6" x14ac:dyDescent="0.2">
      <c r="E1495" s="59"/>
      <c r="F1495" s="60"/>
    </row>
    <row r="1496" spans="5:6" x14ac:dyDescent="0.2">
      <c r="E1496" s="59"/>
      <c r="F1496" s="60"/>
    </row>
    <row r="1497" spans="5:6" x14ac:dyDescent="0.2">
      <c r="E1497" s="59"/>
      <c r="F1497" s="60"/>
    </row>
    <row r="1498" spans="5:6" x14ac:dyDescent="0.2">
      <c r="E1498" s="59"/>
      <c r="F1498" s="60"/>
    </row>
    <row r="1499" spans="5:6" x14ac:dyDescent="0.2">
      <c r="E1499" s="59"/>
      <c r="F1499" s="60"/>
    </row>
    <row r="1500" spans="5:6" x14ac:dyDescent="0.2">
      <c r="E1500" s="59"/>
      <c r="F1500" s="60"/>
    </row>
    <row r="1501" spans="5:6" x14ac:dyDescent="0.2">
      <c r="E1501" s="59"/>
      <c r="F1501" s="60"/>
    </row>
    <row r="1502" spans="5:6" x14ac:dyDescent="0.2">
      <c r="E1502" s="59"/>
      <c r="F1502" s="60"/>
    </row>
    <row r="1503" spans="5:6" x14ac:dyDescent="0.2">
      <c r="E1503" s="59"/>
      <c r="F1503" s="60"/>
    </row>
    <row r="1504" spans="5:6" x14ac:dyDescent="0.2">
      <c r="E1504" s="59"/>
      <c r="F1504" s="60"/>
    </row>
    <row r="1505" spans="5:6" x14ac:dyDescent="0.2">
      <c r="E1505" s="59"/>
      <c r="F1505" s="60"/>
    </row>
    <row r="1506" spans="5:6" x14ac:dyDescent="0.2">
      <c r="E1506" s="59"/>
      <c r="F1506" s="60"/>
    </row>
    <row r="1507" spans="5:6" x14ac:dyDescent="0.2">
      <c r="E1507" s="59"/>
      <c r="F1507" s="60"/>
    </row>
    <row r="1508" spans="5:6" x14ac:dyDescent="0.2">
      <c r="E1508" s="59"/>
      <c r="F1508" s="60"/>
    </row>
    <row r="1509" spans="5:6" x14ac:dyDescent="0.2">
      <c r="E1509" s="59"/>
      <c r="F1509" s="60"/>
    </row>
    <row r="1510" spans="5:6" x14ac:dyDescent="0.2">
      <c r="E1510" s="59"/>
      <c r="F1510" s="60"/>
    </row>
    <row r="1511" spans="5:6" x14ac:dyDescent="0.2">
      <c r="E1511" s="59"/>
      <c r="F1511" s="60"/>
    </row>
    <row r="1512" spans="5:6" x14ac:dyDescent="0.2">
      <c r="E1512" s="59"/>
      <c r="F1512" s="60"/>
    </row>
    <row r="1513" spans="5:6" x14ac:dyDescent="0.2">
      <c r="E1513" s="59"/>
      <c r="F1513" s="60"/>
    </row>
    <row r="1514" spans="5:6" x14ac:dyDescent="0.2">
      <c r="E1514" s="59"/>
      <c r="F1514" s="60"/>
    </row>
    <row r="1515" spans="5:6" x14ac:dyDescent="0.2">
      <c r="E1515" s="59"/>
      <c r="F1515" s="60"/>
    </row>
    <row r="1516" spans="5:6" x14ac:dyDescent="0.2">
      <c r="E1516" s="59"/>
      <c r="F1516" s="60"/>
    </row>
    <row r="1517" spans="5:6" x14ac:dyDescent="0.2">
      <c r="E1517" s="59"/>
      <c r="F1517" s="60"/>
    </row>
    <row r="1518" spans="5:6" x14ac:dyDescent="0.2">
      <c r="E1518" s="59"/>
      <c r="F1518" s="60"/>
    </row>
    <row r="1519" spans="5:6" x14ac:dyDescent="0.2">
      <c r="E1519" s="59"/>
      <c r="F1519" s="60"/>
    </row>
    <row r="1520" spans="5:6" x14ac:dyDescent="0.2">
      <c r="E1520" s="59"/>
      <c r="F1520" s="60"/>
    </row>
    <row r="1521" spans="5:6" x14ac:dyDescent="0.2">
      <c r="E1521" s="59"/>
      <c r="F1521" s="60"/>
    </row>
    <row r="1522" spans="5:6" x14ac:dyDescent="0.2">
      <c r="E1522" s="59"/>
      <c r="F1522" s="60"/>
    </row>
    <row r="1523" spans="5:6" x14ac:dyDescent="0.2">
      <c r="E1523" s="59"/>
      <c r="F1523" s="60"/>
    </row>
    <row r="1524" spans="5:6" x14ac:dyDescent="0.2">
      <c r="E1524" s="59"/>
      <c r="F1524" s="60"/>
    </row>
    <row r="1525" spans="5:6" x14ac:dyDescent="0.2">
      <c r="E1525" s="59"/>
      <c r="F1525" s="60"/>
    </row>
    <row r="1526" spans="5:6" x14ac:dyDescent="0.2">
      <c r="E1526" s="59"/>
      <c r="F1526" s="60"/>
    </row>
    <row r="1527" spans="5:6" x14ac:dyDescent="0.2">
      <c r="E1527" s="59"/>
      <c r="F1527" s="60"/>
    </row>
    <row r="1528" spans="5:6" x14ac:dyDescent="0.2">
      <c r="E1528" s="59"/>
      <c r="F1528" s="60"/>
    </row>
    <row r="1529" spans="5:6" x14ac:dyDescent="0.2">
      <c r="E1529" s="59"/>
      <c r="F1529" s="60"/>
    </row>
    <row r="1530" spans="5:6" x14ac:dyDescent="0.2">
      <c r="E1530" s="59"/>
      <c r="F1530" s="60"/>
    </row>
    <row r="1531" spans="5:6" x14ac:dyDescent="0.2">
      <c r="E1531" s="59"/>
      <c r="F1531" s="60"/>
    </row>
    <row r="1532" spans="5:6" x14ac:dyDescent="0.2">
      <c r="E1532" s="59"/>
      <c r="F1532" s="60"/>
    </row>
    <row r="1533" spans="5:6" x14ac:dyDescent="0.2">
      <c r="E1533" s="59"/>
      <c r="F1533" s="60"/>
    </row>
    <row r="1534" spans="5:6" x14ac:dyDescent="0.2">
      <c r="E1534" s="59"/>
      <c r="F1534" s="60"/>
    </row>
    <row r="1535" spans="5:6" x14ac:dyDescent="0.2">
      <c r="E1535" s="59"/>
      <c r="F1535" s="60"/>
    </row>
    <row r="1536" spans="5:6" x14ac:dyDescent="0.2">
      <c r="E1536" s="59"/>
      <c r="F1536" s="60"/>
    </row>
    <row r="1537" spans="5:6" x14ac:dyDescent="0.2">
      <c r="E1537" s="59"/>
      <c r="F1537" s="60"/>
    </row>
    <row r="1538" spans="5:6" x14ac:dyDescent="0.2">
      <c r="E1538" s="59"/>
      <c r="F1538" s="60"/>
    </row>
    <row r="1539" spans="5:6" x14ac:dyDescent="0.2">
      <c r="E1539" s="59"/>
      <c r="F1539" s="60"/>
    </row>
    <row r="1540" spans="5:6" x14ac:dyDescent="0.2">
      <c r="E1540" s="59"/>
      <c r="F1540" s="60"/>
    </row>
    <row r="1541" spans="5:6" x14ac:dyDescent="0.2">
      <c r="E1541" s="59"/>
      <c r="F1541" s="60"/>
    </row>
    <row r="1542" spans="5:6" x14ac:dyDescent="0.2">
      <c r="E1542" s="59"/>
      <c r="F1542" s="60"/>
    </row>
    <row r="1543" spans="5:6" x14ac:dyDescent="0.2">
      <c r="E1543" s="59"/>
      <c r="F1543" s="60"/>
    </row>
    <row r="1544" spans="5:6" x14ac:dyDescent="0.2">
      <c r="E1544" s="59"/>
      <c r="F1544" s="60"/>
    </row>
    <row r="1545" spans="5:6" x14ac:dyDescent="0.2">
      <c r="E1545" s="59"/>
      <c r="F1545" s="60"/>
    </row>
    <row r="1546" spans="5:6" x14ac:dyDescent="0.2">
      <c r="E1546" s="59"/>
      <c r="F1546" s="60"/>
    </row>
    <row r="1547" spans="5:6" x14ac:dyDescent="0.2">
      <c r="E1547" s="59"/>
      <c r="F1547" s="60"/>
    </row>
    <row r="1548" spans="5:6" x14ac:dyDescent="0.2">
      <c r="E1548" s="59"/>
      <c r="F1548" s="60"/>
    </row>
    <row r="1549" spans="5:6" x14ac:dyDescent="0.2">
      <c r="E1549" s="59"/>
      <c r="F1549" s="60"/>
    </row>
    <row r="1550" spans="5:6" x14ac:dyDescent="0.2">
      <c r="E1550" s="59"/>
      <c r="F1550" s="60"/>
    </row>
    <row r="1551" spans="5:6" x14ac:dyDescent="0.2">
      <c r="E1551" s="59"/>
      <c r="F1551" s="60"/>
    </row>
    <row r="1552" spans="5:6" x14ac:dyDescent="0.2">
      <c r="E1552" s="59"/>
      <c r="F1552" s="60"/>
    </row>
    <row r="1553" spans="5:6" x14ac:dyDescent="0.2">
      <c r="E1553" s="59"/>
      <c r="F1553" s="60"/>
    </row>
    <row r="1554" spans="5:6" x14ac:dyDescent="0.2">
      <c r="E1554" s="59"/>
      <c r="F1554" s="60"/>
    </row>
    <row r="1555" spans="5:6" x14ac:dyDescent="0.2">
      <c r="E1555" s="59"/>
      <c r="F1555" s="60"/>
    </row>
    <row r="1556" spans="5:6" x14ac:dyDescent="0.2">
      <c r="E1556" s="59"/>
      <c r="F1556" s="60"/>
    </row>
    <row r="1557" spans="5:6" x14ac:dyDescent="0.2">
      <c r="E1557" s="59"/>
      <c r="F1557" s="60"/>
    </row>
    <row r="1558" spans="5:6" x14ac:dyDescent="0.2">
      <c r="E1558" s="59"/>
      <c r="F1558" s="60"/>
    </row>
    <row r="1559" spans="5:6" x14ac:dyDescent="0.2">
      <c r="E1559" s="59"/>
      <c r="F1559" s="60"/>
    </row>
    <row r="1560" spans="5:6" x14ac:dyDescent="0.2">
      <c r="E1560" s="59"/>
      <c r="F1560" s="60"/>
    </row>
    <row r="1561" spans="5:6" x14ac:dyDescent="0.2">
      <c r="E1561" s="59"/>
      <c r="F1561" s="60"/>
    </row>
    <row r="1562" spans="5:6" x14ac:dyDescent="0.2">
      <c r="E1562" s="59"/>
      <c r="F1562" s="60"/>
    </row>
    <row r="1563" spans="5:6" x14ac:dyDescent="0.2">
      <c r="E1563" s="59"/>
      <c r="F1563" s="60"/>
    </row>
    <row r="1564" spans="5:6" x14ac:dyDescent="0.2">
      <c r="E1564" s="59"/>
      <c r="F1564" s="60"/>
    </row>
    <row r="1565" spans="5:6" x14ac:dyDescent="0.2">
      <c r="E1565" s="59"/>
      <c r="F1565" s="60"/>
    </row>
    <row r="1566" spans="5:6" x14ac:dyDescent="0.2">
      <c r="E1566" s="59"/>
      <c r="F1566" s="60"/>
    </row>
    <row r="1567" spans="5:6" x14ac:dyDescent="0.2">
      <c r="E1567" s="59"/>
      <c r="F1567" s="60"/>
    </row>
    <row r="1568" spans="5:6" x14ac:dyDescent="0.2">
      <c r="E1568" s="59"/>
      <c r="F1568" s="60"/>
    </row>
    <row r="1569" spans="5:6" x14ac:dyDescent="0.2">
      <c r="E1569" s="59"/>
      <c r="F1569" s="60"/>
    </row>
    <row r="1570" spans="5:6" x14ac:dyDescent="0.2">
      <c r="E1570" s="59"/>
      <c r="F1570" s="60"/>
    </row>
    <row r="1571" spans="5:6" x14ac:dyDescent="0.2">
      <c r="E1571" s="59"/>
      <c r="F1571" s="60"/>
    </row>
    <row r="1572" spans="5:6" x14ac:dyDescent="0.2">
      <c r="E1572" s="59"/>
      <c r="F1572" s="60"/>
    </row>
    <row r="1573" spans="5:6" x14ac:dyDescent="0.2">
      <c r="E1573" s="59"/>
      <c r="F1573" s="60"/>
    </row>
    <row r="1574" spans="5:6" x14ac:dyDescent="0.2">
      <c r="E1574" s="59"/>
      <c r="F1574" s="60"/>
    </row>
    <row r="1575" spans="5:6" x14ac:dyDescent="0.2">
      <c r="E1575" s="59"/>
      <c r="F1575" s="60"/>
    </row>
    <row r="1576" spans="5:6" x14ac:dyDescent="0.2">
      <c r="E1576" s="59"/>
      <c r="F1576" s="60"/>
    </row>
    <row r="1577" spans="5:6" x14ac:dyDescent="0.2">
      <c r="E1577" s="59"/>
      <c r="F1577" s="60"/>
    </row>
    <row r="1578" spans="5:6" x14ac:dyDescent="0.2">
      <c r="E1578" s="59"/>
      <c r="F1578" s="60"/>
    </row>
    <row r="1579" spans="5:6" x14ac:dyDescent="0.2">
      <c r="E1579" s="59"/>
      <c r="F1579" s="60"/>
    </row>
    <row r="1580" spans="5:6" x14ac:dyDescent="0.2">
      <c r="E1580" s="59"/>
      <c r="F1580" s="60"/>
    </row>
    <row r="1581" spans="5:6" x14ac:dyDescent="0.2">
      <c r="E1581" s="59"/>
      <c r="F1581" s="60"/>
    </row>
    <row r="1582" spans="5:6" x14ac:dyDescent="0.2">
      <c r="E1582" s="59"/>
      <c r="F1582" s="60"/>
    </row>
    <row r="1583" spans="5:6" x14ac:dyDescent="0.2">
      <c r="E1583" s="59"/>
      <c r="F1583" s="60"/>
    </row>
    <row r="1584" spans="5:6" x14ac:dyDescent="0.2">
      <c r="E1584" s="59"/>
      <c r="F1584" s="60"/>
    </row>
    <row r="1585" spans="5:6" x14ac:dyDescent="0.2">
      <c r="E1585" s="59"/>
      <c r="F1585" s="60"/>
    </row>
    <row r="1586" spans="5:6" x14ac:dyDescent="0.2">
      <c r="E1586" s="59"/>
      <c r="F1586" s="60"/>
    </row>
    <row r="1587" spans="5:6" x14ac:dyDescent="0.2">
      <c r="E1587" s="59"/>
      <c r="F1587" s="60"/>
    </row>
    <row r="1588" spans="5:6" x14ac:dyDescent="0.2">
      <c r="E1588" s="59"/>
      <c r="F1588" s="60"/>
    </row>
    <row r="1589" spans="5:6" x14ac:dyDescent="0.2">
      <c r="E1589" s="59"/>
      <c r="F1589" s="60"/>
    </row>
    <row r="1590" spans="5:6" x14ac:dyDescent="0.2">
      <c r="E1590" s="59"/>
      <c r="F1590" s="60"/>
    </row>
    <row r="1591" spans="5:6" x14ac:dyDescent="0.2">
      <c r="E1591" s="59"/>
      <c r="F1591" s="60"/>
    </row>
    <row r="1592" spans="5:6" x14ac:dyDescent="0.2">
      <c r="E1592" s="59"/>
      <c r="F1592" s="60"/>
    </row>
    <row r="1593" spans="5:6" x14ac:dyDescent="0.2">
      <c r="E1593" s="59"/>
      <c r="F1593" s="60"/>
    </row>
    <row r="1594" spans="5:6" x14ac:dyDescent="0.2">
      <c r="E1594" s="59"/>
      <c r="F1594" s="60"/>
    </row>
    <row r="1595" spans="5:6" x14ac:dyDescent="0.2">
      <c r="E1595" s="59"/>
      <c r="F1595" s="60"/>
    </row>
    <row r="1596" spans="5:6" x14ac:dyDescent="0.2">
      <c r="E1596" s="59"/>
      <c r="F1596" s="60"/>
    </row>
    <row r="1597" spans="5:6" x14ac:dyDescent="0.2">
      <c r="E1597" s="59"/>
      <c r="F1597" s="60"/>
    </row>
    <row r="1598" spans="5:6" x14ac:dyDescent="0.2">
      <c r="E1598" s="59"/>
      <c r="F1598" s="60"/>
    </row>
    <row r="1599" spans="5:6" x14ac:dyDescent="0.2">
      <c r="E1599" s="59"/>
      <c r="F1599" s="60"/>
    </row>
    <row r="1600" spans="5:6" x14ac:dyDescent="0.2">
      <c r="E1600" s="59"/>
      <c r="F1600" s="60"/>
    </row>
    <row r="1601" spans="5:6" x14ac:dyDescent="0.2">
      <c r="E1601" s="59"/>
      <c r="F1601" s="60"/>
    </row>
    <row r="1602" spans="5:6" x14ac:dyDescent="0.2">
      <c r="E1602" s="59"/>
      <c r="F1602" s="60"/>
    </row>
    <row r="1603" spans="5:6" x14ac:dyDescent="0.2">
      <c r="E1603" s="59"/>
      <c r="F1603" s="60"/>
    </row>
    <row r="1604" spans="5:6" x14ac:dyDescent="0.2">
      <c r="E1604" s="59"/>
      <c r="F1604" s="60"/>
    </row>
    <row r="1605" spans="5:6" x14ac:dyDescent="0.2">
      <c r="E1605" s="59"/>
      <c r="F1605" s="60"/>
    </row>
    <row r="1606" spans="5:6" x14ac:dyDescent="0.2">
      <c r="E1606" s="59"/>
      <c r="F1606" s="60"/>
    </row>
    <row r="1607" spans="5:6" x14ac:dyDescent="0.2">
      <c r="E1607" s="59"/>
      <c r="F1607" s="60"/>
    </row>
    <row r="1608" spans="5:6" x14ac:dyDescent="0.2">
      <c r="E1608" s="59"/>
      <c r="F1608" s="60"/>
    </row>
    <row r="1609" spans="5:6" x14ac:dyDescent="0.2">
      <c r="E1609" s="59"/>
      <c r="F1609" s="60"/>
    </row>
    <row r="1610" spans="5:6" x14ac:dyDescent="0.2">
      <c r="E1610" s="59"/>
      <c r="F1610" s="60"/>
    </row>
    <row r="1611" spans="5:6" x14ac:dyDescent="0.2">
      <c r="E1611" s="59"/>
      <c r="F1611" s="60"/>
    </row>
    <row r="1612" spans="5:6" x14ac:dyDescent="0.2">
      <c r="E1612" s="59"/>
      <c r="F1612" s="60"/>
    </row>
    <row r="1613" spans="5:6" x14ac:dyDescent="0.2">
      <c r="E1613" s="59"/>
      <c r="F1613" s="60"/>
    </row>
    <row r="1614" spans="5:6" x14ac:dyDescent="0.2">
      <c r="E1614" s="59"/>
      <c r="F1614" s="60"/>
    </row>
    <row r="1615" spans="5:6" x14ac:dyDescent="0.2">
      <c r="E1615" s="59"/>
      <c r="F1615" s="60"/>
    </row>
    <row r="1616" spans="5:6" x14ac:dyDescent="0.2">
      <c r="E1616" s="59"/>
      <c r="F1616" s="60"/>
    </row>
    <row r="1617" spans="5:6" x14ac:dyDescent="0.2">
      <c r="E1617" s="59"/>
      <c r="F1617" s="60"/>
    </row>
    <row r="1618" spans="5:6" x14ac:dyDescent="0.2">
      <c r="E1618" s="59"/>
      <c r="F1618" s="60"/>
    </row>
    <row r="1619" spans="5:6" x14ac:dyDescent="0.2">
      <c r="E1619" s="59"/>
      <c r="F1619" s="60"/>
    </row>
    <row r="1620" spans="5:6" x14ac:dyDescent="0.2">
      <c r="E1620" s="59"/>
      <c r="F1620" s="60"/>
    </row>
    <row r="1621" spans="5:6" x14ac:dyDescent="0.2">
      <c r="E1621" s="59"/>
      <c r="F1621" s="60"/>
    </row>
    <row r="1622" spans="5:6" x14ac:dyDescent="0.2">
      <c r="E1622" s="59"/>
      <c r="F1622" s="60"/>
    </row>
    <row r="1623" spans="5:6" x14ac:dyDescent="0.2">
      <c r="E1623" s="59"/>
      <c r="F1623" s="60"/>
    </row>
    <row r="1624" spans="5:6" x14ac:dyDescent="0.2">
      <c r="E1624" s="59"/>
      <c r="F1624" s="60"/>
    </row>
    <row r="1625" spans="5:6" x14ac:dyDescent="0.2">
      <c r="E1625" s="59"/>
      <c r="F1625" s="60"/>
    </row>
    <row r="1626" spans="5:6" x14ac:dyDescent="0.2">
      <c r="E1626" s="59"/>
      <c r="F1626" s="60"/>
    </row>
    <row r="1627" spans="5:6" x14ac:dyDescent="0.2">
      <c r="E1627" s="59"/>
      <c r="F1627" s="60"/>
    </row>
    <row r="1628" spans="5:6" x14ac:dyDescent="0.2">
      <c r="E1628" s="59"/>
      <c r="F1628" s="60"/>
    </row>
    <row r="1629" spans="5:6" x14ac:dyDescent="0.2">
      <c r="E1629" s="59"/>
      <c r="F1629" s="60"/>
    </row>
    <row r="1630" spans="5:6" x14ac:dyDescent="0.2">
      <c r="E1630" s="59"/>
      <c r="F1630" s="60"/>
    </row>
    <row r="1631" spans="5:6" x14ac:dyDescent="0.2">
      <c r="E1631" s="59"/>
      <c r="F1631" s="60"/>
    </row>
    <row r="1632" spans="5:6" x14ac:dyDescent="0.2">
      <c r="E1632" s="59"/>
      <c r="F1632" s="60"/>
    </row>
    <row r="1633" spans="5:6" x14ac:dyDescent="0.2">
      <c r="E1633" s="59"/>
      <c r="F1633" s="60"/>
    </row>
    <row r="1634" spans="5:6" x14ac:dyDescent="0.2">
      <c r="E1634" s="59"/>
      <c r="F1634" s="60"/>
    </row>
    <row r="1635" spans="5:6" x14ac:dyDescent="0.2">
      <c r="E1635" s="59"/>
      <c r="F1635" s="60"/>
    </row>
    <row r="1636" spans="5:6" x14ac:dyDescent="0.2">
      <c r="E1636" s="59"/>
      <c r="F1636" s="60"/>
    </row>
    <row r="1637" spans="5:6" x14ac:dyDescent="0.2">
      <c r="E1637" s="59"/>
      <c r="F1637" s="60"/>
    </row>
    <row r="1638" spans="5:6" x14ac:dyDescent="0.2">
      <c r="E1638" s="59"/>
      <c r="F1638" s="60"/>
    </row>
    <row r="1639" spans="5:6" x14ac:dyDescent="0.2">
      <c r="E1639" s="59"/>
      <c r="F1639" s="60"/>
    </row>
    <row r="1640" spans="5:6" x14ac:dyDescent="0.2">
      <c r="E1640" s="59"/>
      <c r="F1640" s="60"/>
    </row>
    <row r="1641" spans="5:6" x14ac:dyDescent="0.2">
      <c r="E1641" s="59"/>
      <c r="F1641" s="60"/>
    </row>
    <row r="1642" spans="5:6" x14ac:dyDescent="0.2">
      <c r="E1642" s="59"/>
      <c r="F1642" s="60"/>
    </row>
    <row r="1643" spans="5:6" x14ac:dyDescent="0.2">
      <c r="E1643" s="59"/>
      <c r="F1643" s="60"/>
    </row>
    <row r="1644" spans="5:6" x14ac:dyDescent="0.2">
      <c r="E1644" s="59"/>
      <c r="F1644" s="60"/>
    </row>
    <row r="1645" spans="5:6" x14ac:dyDescent="0.2">
      <c r="E1645" s="59"/>
      <c r="F1645" s="60"/>
    </row>
    <row r="1646" spans="5:6" x14ac:dyDescent="0.2">
      <c r="E1646" s="59"/>
      <c r="F1646" s="60"/>
    </row>
    <row r="1647" spans="5:6" x14ac:dyDescent="0.2">
      <c r="E1647" s="59"/>
      <c r="F1647" s="60"/>
    </row>
    <row r="1648" spans="5:6" x14ac:dyDescent="0.2">
      <c r="E1648" s="59"/>
      <c r="F1648" s="60"/>
    </row>
    <row r="1649" spans="5:6" x14ac:dyDescent="0.2">
      <c r="E1649" s="59"/>
      <c r="F1649" s="60"/>
    </row>
    <row r="1650" spans="5:6" x14ac:dyDescent="0.2">
      <c r="E1650" s="59"/>
      <c r="F1650" s="60"/>
    </row>
    <row r="1651" spans="5:6" x14ac:dyDescent="0.2">
      <c r="E1651" s="59"/>
      <c r="F1651" s="60"/>
    </row>
    <row r="1652" spans="5:6" x14ac:dyDescent="0.2">
      <c r="E1652" s="59"/>
      <c r="F1652" s="60"/>
    </row>
    <row r="1653" spans="5:6" x14ac:dyDescent="0.2">
      <c r="E1653" s="59"/>
      <c r="F1653" s="60"/>
    </row>
    <row r="1654" spans="5:6" x14ac:dyDescent="0.2">
      <c r="E1654" s="59"/>
      <c r="F1654" s="60"/>
    </row>
    <row r="1655" spans="5:6" x14ac:dyDescent="0.2">
      <c r="E1655" s="59"/>
      <c r="F1655" s="60"/>
    </row>
    <row r="1656" spans="5:6" x14ac:dyDescent="0.2">
      <c r="E1656" s="59"/>
      <c r="F1656" s="60"/>
    </row>
    <row r="1657" spans="5:6" x14ac:dyDescent="0.2">
      <c r="E1657" s="59"/>
      <c r="F1657" s="60"/>
    </row>
    <row r="1658" spans="5:6" x14ac:dyDescent="0.2">
      <c r="E1658" s="59"/>
      <c r="F1658" s="60"/>
    </row>
    <row r="1659" spans="5:6" x14ac:dyDescent="0.2">
      <c r="E1659" s="59"/>
      <c r="F1659" s="60"/>
    </row>
    <row r="1660" spans="5:6" x14ac:dyDescent="0.2">
      <c r="E1660" s="59"/>
      <c r="F1660" s="60"/>
    </row>
    <row r="1661" spans="5:6" x14ac:dyDescent="0.2">
      <c r="E1661" s="59"/>
      <c r="F1661" s="60"/>
    </row>
    <row r="1662" spans="5:6" x14ac:dyDescent="0.2">
      <c r="E1662" s="59"/>
      <c r="F1662" s="60"/>
    </row>
    <row r="1663" spans="5:6" x14ac:dyDescent="0.2">
      <c r="E1663" s="59"/>
      <c r="F1663" s="60"/>
    </row>
    <row r="1664" spans="5:6" x14ac:dyDescent="0.2">
      <c r="E1664" s="59"/>
      <c r="F1664" s="60"/>
    </row>
    <row r="1665" spans="5:6" x14ac:dyDescent="0.2">
      <c r="E1665" s="59"/>
      <c r="F1665" s="60"/>
    </row>
    <row r="1666" spans="5:6" x14ac:dyDescent="0.2">
      <c r="E1666" s="59"/>
      <c r="F1666" s="60"/>
    </row>
    <row r="1667" spans="5:6" x14ac:dyDescent="0.2">
      <c r="E1667" s="59"/>
      <c r="F1667" s="60"/>
    </row>
    <row r="1668" spans="5:6" x14ac:dyDescent="0.2">
      <c r="E1668" s="59"/>
      <c r="F1668" s="60"/>
    </row>
    <row r="1669" spans="5:6" x14ac:dyDescent="0.2">
      <c r="E1669" s="59"/>
      <c r="F1669" s="60"/>
    </row>
    <row r="1670" spans="5:6" x14ac:dyDescent="0.2">
      <c r="E1670" s="59"/>
      <c r="F1670" s="60"/>
    </row>
    <row r="1671" spans="5:6" x14ac:dyDescent="0.2">
      <c r="E1671" s="59"/>
      <c r="F1671" s="60"/>
    </row>
    <row r="1672" spans="5:6" x14ac:dyDescent="0.2">
      <c r="E1672" s="59"/>
      <c r="F1672" s="60"/>
    </row>
    <row r="1673" spans="5:6" x14ac:dyDescent="0.2">
      <c r="E1673" s="59"/>
      <c r="F1673" s="60"/>
    </row>
    <row r="1674" spans="5:6" x14ac:dyDescent="0.2">
      <c r="E1674" s="59"/>
      <c r="F1674" s="60"/>
    </row>
    <row r="1675" spans="5:6" x14ac:dyDescent="0.2">
      <c r="E1675" s="59"/>
      <c r="F1675" s="60"/>
    </row>
    <row r="1676" spans="5:6" x14ac:dyDescent="0.2">
      <c r="E1676" s="59"/>
      <c r="F1676" s="60"/>
    </row>
    <row r="1677" spans="5:6" x14ac:dyDescent="0.2">
      <c r="E1677" s="59"/>
      <c r="F1677" s="60"/>
    </row>
    <row r="1678" spans="5:6" x14ac:dyDescent="0.2">
      <c r="E1678" s="59"/>
      <c r="F1678" s="60"/>
    </row>
    <row r="1679" spans="5:6" x14ac:dyDescent="0.2">
      <c r="E1679" s="59"/>
      <c r="F1679" s="60"/>
    </row>
    <row r="1680" spans="5:6" x14ac:dyDescent="0.2">
      <c r="E1680" s="59"/>
      <c r="F1680" s="60"/>
    </row>
    <row r="1681" spans="5:6" x14ac:dyDescent="0.2">
      <c r="E1681" s="59"/>
      <c r="F1681" s="60"/>
    </row>
    <row r="1682" spans="5:6" x14ac:dyDescent="0.2">
      <c r="E1682" s="59"/>
      <c r="F1682" s="60"/>
    </row>
    <row r="1683" spans="5:6" x14ac:dyDescent="0.2">
      <c r="E1683" s="59"/>
      <c r="F1683" s="60"/>
    </row>
    <row r="1684" spans="5:6" x14ac:dyDescent="0.2">
      <c r="E1684" s="59"/>
      <c r="F1684" s="60"/>
    </row>
    <row r="1685" spans="5:6" x14ac:dyDescent="0.2">
      <c r="E1685" s="59"/>
      <c r="F1685" s="60"/>
    </row>
    <row r="1686" spans="5:6" x14ac:dyDescent="0.2">
      <c r="E1686" s="59"/>
      <c r="F1686" s="60"/>
    </row>
    <row r="1687" spans="5:6" x14ac:dyDescent="0.2">
      <c r="E1687" s="59"/>
      <c r="F1687" s="60"/>
    </row>
    <row r="1688" spans="5:6" x14ac:dyDescent="0.2">
      <c r="E1688" s="59"/>
      <c r="F1688" s="60"/>
    </row>
    <row r="1689" spans="5:6" x14ac:dyDescent="0.2">
      <c r="E1689" s="59"/>
      <c r="F1689" s="60"/>
    </row>
    <row r="1690" spans="5:6" x14ac:dyDescent="0.2">
      <c r="E1690" s="59"/>
      <c r="F1690" s="60"/>
    </row>
    <row r="1691" spans="5:6" x14ac:dyDescent="0.2">
      <c r="E1691" s="59"/>
      <c r="F1691" s="60"/>
    </row>
    <row r="1692" spans="5:6" x14ac:dyDescent="0.2">
      <c r="E1692" s="59"/>
      <c r="F1692" s="60"/>
    </row>
    <row r="1693" spans="5:6" x14ac:dyDescent="0.2">
      <c r="E1693" s="59"/>
      <c r="F1693" s="60"/>
    </row>
    <row r="1694" spans="5:6" x14ac:dyDescent="0.2">
      <c r="E1694" s="59"/>
      <c r="F1694" s="60"/>
    </row>
    <row r="1695" spans="5:6" x14ac:dyDescent="0.2">
      <c r="E1695" s="59"/>
      <c r="F1695" s="60"/>
    </row>
    <row r="1696" spans="5:6" x14ac:dyDescent="0.2">
      <c r="E1696" s="59"/>
      <c r="F1696" s="60"/>
    </row>
    <row r="1697" spans="5:6" x14ac:dyDescent="0.2">
      <c r="E1697" s="59"/>
      <c r="F1697" s="60"/>
    </row>
    <row r="1698" spans="5:6" x14ac:dyDescent="0.2">
      <c r="E1698" s="59"/>
      <c r="F1698" s="60"/>
    </row>
    <row r="1699" spans="5:6" x14ac:dyDescent="0.2">
      <c r="E1699" s="59"/>
      <c r="F1699" s="60"/>
    </row>
    <row r="1700" spans="5:6" x14ac:dyDescent="0.2">
      <c r="E1700" s="59"/>
      <c r="F1700" s="60"/>
    </row>
    <row r="1701" spans="5:6" x14ac:dyDescent="0.2">
      <c r="E1701" s="59"/>
      <c r="F1701" s="60"/>
    </row>
    <row r="1702" spans="5:6" x14ac:dyDescent="0.2">
      <c r="E1702" s="59"/>
      <c r="F1702" s="60"/>
    </row>
    <row r="1703" spans="5:6" x14ac:dyDescent="0.2">
      <c r="E1703" s="59"/>
      <c r="F1703" s="60"/>
    </row>
    <row r="1704" spans="5:6" x14ac:dyDescent="0.2">
      <c r="E1704" s="59"/>
      <c r="F1704" s="60"/>
    </row>
    <row r="1705" spans="5:6" x14ac:dyDescent="0.2">
      <c r="E1705" s="59"/>
      <c r="F1705" s="60"/>
    </row>
    <row r="1706" spans="5:6" x14ac:dyDescent="0.2">
      <c r="E1706" s="59"/>
      <c r="F1706" s="60"/>
    </row>
    <row r="1707" spans="5:6" x14ac:dyDescent="0.2">
      <c r="E1707" s="59"/>
      <c r="F1707" s="60"/>
    </row>
    <row r="1708" spans="5:6" x14ac:dyDescent="0.2">
      <c r="E1708" s="59"/>
      <c r="F1708" s="60"/>
    </row>
    <row r="1709" spans="5:6" x14ac:dyDescent="0.2">
      <c r="E1709" s="59"/>
      <c r="F1709" s="60"/>
    </row>
    <row r="1710" spans="5:6" x14ac:dyDescent="0.2">
      <c r="E1710" s="59"/>
      <c r="F1710" s="60"/>
    </row>
    <row r="1711" spans="5:6" x14ac:dyDescent="0.2">
      <c r="E1711" s="59"/>
      <c r="F1711" s="60"/>
    </row>
    <row r="1712" spans="5:6" x14ac:dyDescent="0.2">
      <c r="E1712" s="59"/>
      <c r="F1712" s="60"/>
    </row>
    <row r="1713" spans="5:6" x14ac:dyDescent="0.2">
      <c r="E1713" s="59"/>
      <c r="F1713" s="60"/>
    </row>
    <row r="1714" spans="5:6" x14ac:dyDescent="0.2">
      <c r="E1714" s="59"/>
      <c r="F1714" s="60"/>
    </row>
    <row r="1715" spans="5:6" x14ac:dyDescent="0.2">
      <c r="E1715" s="59"/>
      <c r="F1715" s="60"/>
    </row>
    <row r="1716" spans="5:6" x14ac:dyDescent="0.2">
      <c r="E1716" s="59"/>
      <c r="F1716" s="60"/>
    </row>
    <row r="1717" spans="5:6" x14ac:dyDescent="0.2">
      <c r="E1717" s="59"/>
      <c r="F1717" s="60"/>
    </row>
    <row r="1718" spans="5:6" x14ac:dyDescent="0.2">
      <c r="E1718" s="59"/>
      <c r="F1718" s="60"/>
    </row>
    <row r="1719" spans="5:6" x14ac:dyDescent="0.2">
      <c r="E1719" s="59"/>
      <c r="F1719" s="60"/>
    </row>
    <row r="1720" spans="5:6" x14ac:dyDescent="0.2">
      <c r="E1720" s="59"/>
      <c r="F1720" s="60"/>
    </row>
    <row r="1721" spans="5:6" x14ac:dyDescent="0.2">
      <c r="E1721" s="59"/>
      <c r="F1721" s="60"/>
    </row>
    <row r="1722" spans="5:6" x14ac:dyDescent="0.2">
      <c r="E1722" s="59"/>
      <c r="F1722" s="60"/>
    </row>
    <row r="1723" spans="5:6" x14ac:dyDescent="0.2">
      <c r="E1723" s="59"/>
      <c r="F1723" s="60"/>
    </row>
    <row r="1724" spans="5:6" x14ac:dyDescent="0.2">
      <c r="E1724" s="59"/>
      <c r="F1724" s="60"/>
    </row>
    <row r="1725" spans="5:6" x14ac:dyDescent="0.2">
      <c r="E1725" s="59"/>
      <c r="F1725" s="60"/>
    </row>
    <row r="1726" spans="5:6" x14ac:dyDescent="0.2">
      <c r="E1726" s="59"/>
      <c r="F1726" s="60"/>
    </row>
    <row r="1727" spans="5:6" x14ac:dyDescent="0.2">
      <c r="E1727" s="59"/>
      <c r="F1727" s="60"/>
    </row>
    <row r="1728" spans="5:6" x14ac:dyDescent="0.2">
      <c r="E1728" s="59"/>
      <c r="F1728" s="60"/>
    </row>
    <row r="1729" spans="5:6" x14ac:dyDescent="0.2">
      <c r="E1729" s="59"/>
      <c r="F1729" s="60"/>
    </row>
    <row r="1730" spans="5:6" x14ac:dyDescent="0.2">
      <c r="E1730" s="59"/>
      <c r="F1730" s="60"/>
    </row>
    <row r="1731" spans="5:6" x14ac:dyDescent="0.2">
      <c r="E1731" s="59"/>
      <c r="F1731" s="60"/>
    </row>
    <row r="1732" spans="5:6" x14ac:dyDescent="0.2">
      <c r="E1732" s="59"/>
      <c r="F1732" s="60"/>
    </row>
    <row r="1733" spans="5:6" x14ac:dyDescent="0.2">
      <c r="E1733" s="59"/>
      <c r="F1733" s="60"/>
    </row>
    <row r="1734" spans="5:6" x14ac:dyDescent="0.2">
      <c r="E1734" s="59"/>
      <c r="F1734" s="60"/>
    </row>
    <row r="1735" spans="5:6" x14ac:dyDescent="0.2">
      <c r="E1735" s="59"/>
      <c r="F1735" s="60"/>
    </row>
    <row r="1736" spans="5:6" x14ac:dyDescent="0.2">
      <c r="E1736" s="59"/>
      <c r="F1736" s="60"/>
    </row>
    <row r="1737" spans="5:6" x14ac:dyDescent="0.2">
      <c r="E1737" s="59"/>
      <c r="F1737" s="60"/>
    </row>
    <row r="1738" spans="5:6" x14ac:dyDescent="0.2">
      <c r="E1738" s="59"/>
      <c r="F1738" s="60"/>
    </row>
    <row r="1739" spans="5:6" x14ac:dyDescent="0.2">
      <c r="E1739" s="59"/>
      <c r="F1739" s="60"/>
    </row>
    <row r="1740" spans="5:6" x14ac:dyDescent="0.2">
      <c r="E1740" s="59"/>
      <c r="F1740" s="60"/>
    </row>
    <row r="1741" spans="5:6" x14ac:dyDescent="0.2">
      <c r="E1741" s="59"/>
      <c r="F1741" s="60"/>
    </row>
    <row r="1742" spans="5:6" x14ac:dyDescent="0.2">
      <c r="E1742" s="59"/>
      <c r="F1742" s="60"/>
    </row>
    <row r="1743" spans="5:6" x14ac:dyDescent="0.2">
      <c r="E1743" s="59"/>
      <c r="F1743" s="60"/>
    </row>
    <row r="1744" spans="5:6" x14ac:dyDescent="0.2">
      <c r="E1744" s="59"/>
      <c r="F1744" s="60"/>
    </row>
    <row r="1745" spans="5:6" x14ac:dyDescent="0.2">
      <c r="E1745" s="59"/>
      <c r="F1745" s="60"/>
    </row>
    <row r="1746" spans="5:6" x14ac:dyDescent="0.2">
      <c r="E1746" s="59"/>
      <c r="F1746" s="60"/>
    </row>
    <row r="1747" spans="5:6" x14ac:dyDescent="0.2">
      <c r="E1747" s="59"/>
      <c r="F1747" s="60"/>
    </row>
    <row r="1748" spans="5:6" x14ac:dyDescent="0.2">
      <c r="E1748" s="59"/>
      <c r="F1748" s="60"/>
    </row>
    <row r="1749" spans="5:6" x14ac:dyDescent="0.2">
      <c r="E1749" s="59"/>
      <c r="F1749" s="60"/>
    </row>
    <row r="1750" spans="5:6" x14ac:dyDescent="0.2">
      <c r="E1750" s="59"/>
      <c r="F1750" s="60"/>
    </row>
    <row r="1751" spans="5:6" x14ac:dyDescent="0.2">
      <c r="E1751" s="59"/>
      <c r="F1751" s="60"/>
    </row>
    <row r="1752" spans="5:6" x14ac:dyDescent="0.2">
      <c r="E1752" s="59"/>
      <c r="F1752" s="60"/>
    </row>
    <row r="1753" spans="5:6" x14ac:dyDescent="0.2">
      <c r="E1753" s="59"/>
      <c r="F1753" s="60"/>
    </row>
    <row r="1754" spans="5:6" x14ac:dyDescent="0.2">
      <c r="E1754" s="59"/>
      <c r="F1754" s="60"/>
    </row>
    <row r="1755" spans="5:6" x14ac:dyDescent="0.2">
      <c r="E1755" s="59"/>
      <c r="F1755" s="60"/>
    </row>
    <row r="1756" spans="5:6" x14ac:dyDescent="0.2">
      <c r="E1756" s="59"/>
      <c r="F1756" s="60"/>
    </row>
    <row r="1757" spans="5:6" x14ac:dyDescent="0.2">
      <c r="E1757" s="59"/>
      <c r="F1757" s="60"/>
    </row>
    <row r="1758" spans="5:6" x14ac:dyDescent="0.2">
      <c r="E1758" s="59"/>
      <c r="F1758" s="60"/>
    </row>
    <row r="1759" spans="5:6" x14ac:dyDescent="0.2">
      <c r="E1759" s="59"/>
      <c r="F1759" s="60"/>
    </row>
    <row r="1760" spans="5:6" x14ac:dyDescent="0.2">
      <c r="E1760" s="59"/>
      <c r="F1760" s="60"/>
    </row>
    <row r="1761" spans="5:6" x14ac:dyDescent="0.2">
      <c r="E1761" s="59"/>
      <c r="F1761" s="60"/>
    </row>
    <row r="1762" spans="5:6" x14ac:dyDescent="0.2">
      <c r="E1762" s="59"/>
      <c r="F1762" s="60"/>
    </row>
    <row r="1763" spans="5:6" x14ac:dyDescent="0.2">
      <c r="E1763" s="59"/>
      <c r="F1763" s="60"/>
    </row>
    <row r="1764" spans="5:6" x14ac:dyDescent="0.2">
      <c r="E1764" s="59"/>
      <c r="F1764" s="60"/>
    </row>
    <row r="1765" spans="5:6" x14ac:dyDescent="0.2">
      <c r="E1765" s="59"/>
      <c r="F1765" s="60"/>
    </row>
    <row r="1766" spans="5:6" x14ac:dyDescent="0.2">
      <c r="E1766" s="59"/>
      <c r="F1766" s="60"/>
    </row>
    <row r="1767" spans="5:6" x14ac:dyDescent="0.2">
      <c r="E1767" s="59"/>
      <c r="F1767" s="60"/>
    </row>
    <row r="1768" spans="5:6" x14ac:dyDescent="0.2">
      <c r="E1768" s="59"/>
      <c r="F1768" s="60"/>
    </row>
    <row r="1769" spans="5:6" x14ac:dyDescent="0.2">
      <c r="E1769" s="59"/>
      <c r="F1769" s="60"/>
    </row>
    <row r="1770" spans="5:6" x14ac:dyDescent="0.2">
      <c r="E1770" s="59"/>
      <c r="F1770" s="60"/>
    </row>
    <row r="1771" spans="5:6" x14ac:dyDescent="0.2">
      <c r="E1771" s="59"/>
      <c r="F1771" s="60"/>
    </row>
    <row r="1772" spans="5:6" x14ac:dyDescent="0.2">
      <c r="E1772" s="59"/>
      <c r="F1772" s="60"/>
    </row>
    <row r="1773" spans="5:6" x14ac:dyDescent="0.2">
      <c r="E1773" s="59"/>
      <c r="F1773" s="60"/>
    </row>
    <row r="1774" spans="5:6" x14ac:dyDescent="0.2">
      <c r="E1774" s="59"/>
      <c r="F1774" s="60"/>
    </row>
    <row r="1775" spans="5:6" x14ac:dyDescent="0.2">
      <c r="E1775" s="59"/>
      <c r="F1775" s="60"/>
    </row>
    <row r="1776" spans="5:6" x14ac:dyDescent="0.2">
      <c r="E1776" s="59"/>
      <c r="F1776" s="60"/>
    </row>
    <row r="1777" spans="5:6" x14ac:dyDescent="0.2">
      <c r="E1777" s="59"/>
      <c r="F1777" s="60"/>
    </row>
    <row r="1778" spans="5:6" x14ac:dyDescent="0.2">
      <c r="E1778" s="59"/>
      <c r="F1778" s="60"/>
    </row>
    <row r="1779" spans="5:6" x14ac:dyDescent="0.2">
      <c r="E1779" s="59"/>
      <c r="F1779" s="60"/>
    </row>
    <row r="1780" spans="5:6" x14ac:dyDescent="0.2">
      <c r="E1780" s="59"/>
      <c r="F1780" s="60"/>
    </row>
    <row r="1781" spans="5:6" x14ac:dyDescent="0.2">
      <c r="E1781" s="59"/>
      <c r="F1781" s="60"/>
    </row>
    <row r="1782" spans="5:6" x14ac:dyDescent="0.2">
      <c r="E1782" s="59"/>
      <c r="F1782" s="60"/>
    </row>
    <row r="1783" spans="5:6" x14ac:dyDescent="0.2">
      <c r="E1783" s="59"/>
      <c r="F1783" s="60"/>
    </row>
    <row r="1784" spans="5:6" x14ac:dyDescent="0.2">
      <c r="E1784" s="59"/>
      <c r="F1784" s="60"/>
    </row>
    <row r="1785" spans="5:6" x14ac:dyDescent="0.2">
      <c r="E1785" s="59"/>
      <c r="F1785" s="60"/>
    </row>
    <row r="1786" spans="5:6" x14ac:dyDescent="0.2">
      <c r="E1786" s="59"/>
      <c r="F1786" s="60"/>
    </row>
    <row r="1787" spans="5:6" x14ac:dyDescent="0.2">
      <c r="E1787" s="59"/>
      <c r="F1787" s="60"/>
    </row>
    <row r="1788" spans="5:6" x14ac:dyDescent="0.2">
      <c r="E1788" s="59"/>
      <c r="F1788" s="60"/>
    </row>
    <row r="1789" spans="5:6" x14ac:dyDescent="0.2">
      <c r="E1789" s="59"/>
      <c r="F1789" s="60"/>
    </row>
    <row r="1790" spans="5:6" x14ac:dyDescent="0.2">
      <c r="E1790" s="59"/>
      <c r="F1790" s="60"/>
    </row>
    <row r="1791" spans="5:6" x14ac:dyDescent="0.2">
      <c r="E1791" s="59"/>
      <c r="F1791" s="60"/>
    </row>
    <row r="1792" spans="5:6" x14ac:dyDescent="0.2">
      <c r="E1792" s="59"/>
      <c r="F1792" s="60"/>
    </row>
    <row r="1793" spans="5:6" x14ac:dyDescent="0.2">
      <c r="E1793" s="59"/>
      <c r="F1793" s="60"/>
    </row>
    <row r="1794" spans="5:6" x14ac:dyDescent="0.2">
      <c r="E1794" s="59"/>
      <c r="F1794" s="60"/>
    </row>
    <row r="1795" spans="5:6" x14ac:dyDescent="0.2">
      <c r="E1795" s="59"/>
      <c r="F1795" s="60"/>
    </row>
    <row r="1796" spans="5:6" x14ac:dyDescent="0.2">
      <c r="E1796" s="59"/>
      <c r="F1796" s="60"/>
    </row>
    <row r="1797" spans="5:6" x14ac:dyDescent="0.2">
      <c r="E1797" s="59"/>
      <c r="F1797" s="60"/>
    </row>
    <row r="1798" spans="5:6" x14ac:dyDescent="0.2">
      <c r="E1798" s="59"/>
      <c r="F1798" s="60"/>
    </row>
    <row r="1799" spans="5:6" x14ac:dyDescent="0.2">
      <c r="E1799" s="59"/>
      <c r="F1799" s="60"/>
    </row>
    <row r="1800" spans="5:6" x14ac:dyDescent="0.2">
      <c r="E1800" s="59"/>
      <c r="F1800" s="60"/>
    </row>
    <row r="1801" spans="5:6" x14ac:dyDescent="0.2">
      <c r="E1801" s="59"/>
      <c r="F1801" s="60"/>
    </row>
    <row r="1802" spans="5:6" x14ac:dyDescent="0.2">
      <c r="E1802" s="59"/>
      <c r="F1802" s="60"/>
    </row>
    <row r="1803" spans="5:6" x14ac:dyDescent="0.2">
      <c r="E1803" s="59"/>
      <c r="F1803" s="60"/>
    </row>
    <row r="1804" spans="5:6" x14ac:dyDescent="0.2">
      <c r="E1804" s="59"/>
      <c r="F1804" s="60"/>
    </row>
    <row r="1805" spans="5:6" x14ac:dyDescent="0.2">
      <c r="E1805" s="59"/>
      <c r="F1805" s="60"/>
    </row>
    <row r="1806" spans="5:6" x14ac:dyDescent="0.2">
      <c r="E1806" s="59"/>
      <c r="F1806" s="60"/>
    </row>
    <row r="1807" spans="5:6" x14ac:dyDescent="0.2">
      <c r="E1807" s="59"/>
      <c r="F1807" s="60"/>
    </row>
    <row r="1808" spans="5:6" x14ac:dyDescent="0.2">
      <c r="E1808" s="59"/>
      <c r="F1808" s="60"/>
    </row>
    <row r="1809" spans="5:6" x14ac:dyDescent="0.2">
      <c r="E1809" s="59"/>
      <c r="F1809" s="60"/>
    </row>
    <row r="1810" spans="5:6" x14ac:dyDescent="0.2">
      <c r="E1810" s="59"/>
      <c r="F1810" s="60"/>
    </row>
    <row r="1811" spans="5:6" x14ac:dyDescent="0.2">
      <c r="E1811" s="59"/>
      <c r="F1811" s="60"/>
    </row>
    <row r="1812" spans="5:6" x14ac:dyDescent="0.2">
      <c r="E1812" s="59"/>
      <c r="F1812" s="60"/>
    </row>
    <row r="1813" spans="5:6" x14ac:dyDescent="0.2">
      <c r="E1813" s="59"/>
      <c r="F1813" s="60"/>
    </row>
    <row r="1814" spans="5:6" x14ac:dyDescent="0.2">
      <c r="E1814" s="59"/>
      <c r="F1814" s="60"/>
    </row>
    <row r="1815" spans="5:6" x14ac:dyDescent="0.2">
      <c r="E1815" s="59"/>
      <c r="F1815" s="60"/>
    </row>
    <row r="1816" spans="5:6" x14ac:dyDescent="0.2">
      <c r="E1816" s="59"/>
      <c r="F1816" s="60"/>
    </row>
    <row r="1817" spans="5:6" x14ac:dyDescent="0.2">
      <c r="E1817" s="59"/>
      <c r="F1817" s="60"/>
    </row>
    <row r="1818" spans="5:6" x14ac:dyDescent="0.2">
      <c r="E1818" s="59"/>
      <c r="F1818" s="60"/>
    </row>
    <row r="1819" spans="5:6" x14ac:dyDescent="0.2">
      <c r="E1819" s="59"/>
      <c r="F1819" s="60"/>
    </row>
    <row r="1820" spans="5:6" x14ac:dyDescent="0.2">
      <c r="E1820" s="59"/>
      <c r="F1820" s="60"/>
    </row>
    <row r="1821" spans="5:6" x14ac:dyDescent="0.2">
      <c r="E1821" s="59"/>
      <c r="F1821" s="60"/>
    </row>
    <row r="1822" spans="5:6" x14ac:dyDescent="0.2">
      <c r="E1822" s="59"/>
      <c r="F1822" s="60"/>
    </row>
    <row r="1823" spans="5:6" x14ac:dyDescent="0.2">
      <c r="E1823" s="59"/>
      <c r="F1823" s="60"/>
    </row>
    <row r="1824" spans="5:6" x14ac:dyDescent="0.2">
      <c r="E1824" s="59"/>
      <c r="F1824" s="60"/>
    </row>
    <row r="1825" spans="5:6" x14ac:dyDescent="0.2">
      <c r="E1825" s="59"/>
      <c r="F1825" s="60"/>
    </row>
    <row r="1826" spans="5:6" x14ac:dyDescent="0.2">
      <c r="E1826" s="59"/>
      <c r="F1826" s="60"/>
    </row>
    <row r="1827" spans="5:6" x14ac:dyDescent="0.2">
      <c r="E1827" s="59"/>
      <c r="F1827" s="60"/>
    </row>
    <row r="1828" spans="5:6" x14ac:dyDescent="0.2">
      <c r="E1828" s="59"/>
      <c r="F1828" s="60"/>
    </row>
    <row r="1829" spans="5:6" x14ac:dyDescent="0.2">
      <c r="E1829" s="59"/>
      <c r="F1829" s="60"/>
    </row>
    <row r="1830" spans="5:6" x14ac:dyDescent="0.2">
      <c r="E1830" s="59"/>
      <c r="F1830" s="60"/>
    </row>
    <row r="1831" spans="5:6" x14ac:dyDescent="0.2">
      <c r="E1831" s="59"/>
      <c r="F1831" s="60"/>
    </row>
    <row r="1832" spans="5:6" x14ac:dyDescent="0.2">
      <c r="E1832" s="59"/>
      <c r="F1832" s="60"/>
    </row>
    <row r="1833" spans="5:6" x14ac:dyDescent="0.2">
      <c r="E1833" s="59"/>
      <c r="F1833" s="60"/>
    </row>
    <row r="1834" spans="5:6" x14ac:dyDescent="0.2">
      <c r="E1834" s="59"/>
      <c r="F1834" s="60"/>
    </row>
    <row r="1835" spans="5:6" x14ac:dyDescent="0.2">
      <c r="E1835" s="59"/>
      <c r="F1835" s="60"/>
    </row>
    <row r="1836" spans="5:6" x14ac:dyDescent="0.2">
      <c r="E1836" s="59"/>
      <c r="F1836" s="60"/>
    </row>
    <row r="1837" spans="5:6" x14ac:dyDescent="0.2">
      <c r="E1837" s="59"/>
      <c r="F1837" s="60"/>
    </row>
    <row r="1838" spans="5:6" x14ac:dyDescent="0.2">
      <c r="E1838" s="59"/>
      <c r="F1838" s="60"/>
    </row>
    <row r="1839" spans="5:6" x14ac:dyDescent="0.2">
      <c r="E1839" s="59"/>
      <c r="F1839" s="60"/>
    </row>
    <row r="1840" spans="5:6" x14ac:dyDescent="0.2">
      <c r="E1840" s="59"/>
      <c r="F1840" s="60"/>
    </row>
    <row r="1841" spans="5:6" x14ac:dyDescent="0.2">
      <c r="E1841" s="59"/>
      <c r="F1841" s="60"/>
    </row>
    <row r="1842" spans="5:6" x14ac:dyDescent="0.2">
      <c r="E1842" s="59"/>
      <c r="F1842" s="60"/>
    </row>
    <row r="1843" spans="5:6" x14ac:dyDescent="0.2">
      <c r="E1843" s="59"/>
      <c r="F1843" s="60"/>
    </row>
    <row r="1844" spans="5:6" x14ac:dyDescent="0.2">
      <c r="E1844" s="59"/>
      <c r="F1844" s="60"/>
    </row>
    <row r="1845" spans="5:6" x14ac:dyDescent="0.2">
      <c r="E1845" s="59"/>
      <c r="F1845" s="60"/>
    </row>
    <row r="1846" spans="5:6" x14ac:dyDescent="0.2">
      <c r="E1846" s="59"/>
      <c r="F1846" s="60"/>
    </row>
    <row r="1847" spans="5:6" x14ac:dyDescent="0.2">
      <c r="E1847" s="59"/>
      <c r="F1847" s="60"/>
    </row>
    <row r="1848" spans="5:6" x14ac:dyDescent="0.2">
      <c r="E1848" s="59"/>
      <c r="F1848" s="60"/>
    </row>
    <row r="1849" spans="5:6" x14ac:dyDescent="0.2">
      <c r="E1849" s="59"/>
      <c r="F1849" s="60"/>
    </row>
    <row r="1850" spans="5:6" x14ac:dyDescent="0.2">
      <c r="E1850" s="59"/>
      <c r="F1850" s="60"/>
    </row>
    <row r="1851" spans="5:6" x14ac:dyDescent="0.2">
      <c r="E1851" s="59"/>
      <c r="F1851" s="60"/>
    </row>
    <row r="1852" spans="5:6" x14ac:dyDescent="0.2">
      <c r="E1852" s="59"/>
      <c r="F1852" s="60"/>
    </row>
    <row r="1853" spans="5:6" x14ac:dyDescent="0.2">
      <c r="E1853" s="59"/>
      <c r="F1853" s="60"/>
    </row>
    <row r="1854" spans="5:6" x14ac:dyDescent="0.2">
      <c r="E1854" s="59"/>
      <c r="F1854" s="60"/>
    </row>
    <row r="1855" spans="5:6" x14ac:dyDescent="0.2">
      <c r="E1855" s="59"/>
      <c r="F1855" s="60"/>
    </row>
    <row r="1856" spans="5:6" x14ac:dyDescent="0.2">
      <c r="E1856" s="59"/>
      <c r="F1856" s="60"/>
    </row>
    <row r="1857" spans="5:6" x14ac:dyDescent="0.2">
      <c r="E1857" s="59"/>
      <c r="F1857" s="60"/>
    </row>
    <row r="1858" spans="5:6" x14ac:dyDescent="0.2">
      <c r="E1858" s="59"/>
      <c r="F1858" s="60"/>
    </row>
    <row r="1859" spans="5:6" x14ac:dyDescent="0.2">
      <c r="E1859" s="59"/>
      <c r="F1859" s="60"/>
    </row>
    <row r="1860" spans="5:6" x14ac:dyDescent="0.2">
      <c r="E1860" s="59"/>
      <c r="F1860" s="60"/>
    </row>
    <row r="1861" spans="5:6" x14ac:dyDescent="0.2">
      <c r="E1861" s="59"/>
      <c r="F1861" s="60"/>
    </row>
    <row r="1862" spans="5:6" x14ac:dyDescent="0.2">
      <c r="E1862" s="59"/>
      <c r="F1862" s="60"/>
    </row>
    <row r="1863" spans="5:6" x14ac:dyDescent="0.2">
      <c r="E1863" s="59"/>
      <c r="F1863" s="60"/>
    </row>
    <row r="1864" spans="5:6" x14ac:dyDescent="0.2">
      <c r="E1864" s="59"/>
      <c r="F1864" s="60"/>
    </row>
    <row r="1865" spans="5:6" x14ac:dyDescent="0.2">
      <c r="E1865" s="59"/>
      <c r="F1865" s="60"/>
    </row>
    <row r="1866" spans="5:6" x14ac:dyDescent="0.2">
      <c r="E1866" s="59"/>
      <c r="F1866" s="60"/>
    </row>
    <row r="1867" spans="5:6" x14ac:dyDescent="0.2">
      <c r="E1867" s="59"/>
      <c r="F1867" s="60"/>
    </row>
    <row r="1868" spans="5:6" x14ac:dyDescent="0.2">
      <c r="E1868" s="59"/>
      <c r="F1868" s="60"/>
    </row>
    <row r="1869" spans="5:6" x14ac:dyDescent="0.2">
      <c r="E1869" s="59"/>
      <c r="F1869" s="60"/>
    </row>
    <row r="1870" spans="5:6" x14ac:dyDescent="0.2">
      <c r="E1870" s="59"/>
      <c r="F1870" s="60"/>
    </row>
    <row r="1871" spans="5:6" x14ac:dyDescent="0.2">
      <c r="E1871" s="59"/>
      <c r="F1871" s="60"/>
    </row>
    <row r="1872" spans="5:6" x14ac:dyDescent="0.2">
      <c r="E1872" s="59"/>
      <c r="F1872" s="60"/>
    </row>
    <row r="1873" spans="5:6" x14ac:dyDescent="0.2">
      <c r="E1873" s="59"/>
      <c r="F1873" s="60"/>
    </row>
    <row r="1874" spans="5:6" x14ac:dyDescent="0.2">
      <c r="E1874" s="59"/>
      <c r="F1874" s="60"/>
    </row>
    <row r="1875" spans="5:6" x14ac:dyDescent="0.2">
      <c r="E1875" s="59"/>
      <c r="F1875" s="60"/>
    </row>
    <row r="1876" spans="5:6" x14ac:dyDescent="0.2">
      <c r="E1876" s="59"/>
      <c r="F1876" s="60"/>
    </row>
    <row r="1877" spans="5:6" x14ac:dyDescent="0.2">
      <c r="E1877" s="59"/>
      <c r="F1877" s="60"/>
    </row>
    <row r="1878" spans="5:6" x14ac:dyDescent="0.2">
      <c r="E1878" s="59"/>
      <c r="F1878" s="60"/>
    </row>
    <row r="1879" spans="5:6" x14ac:dyDescent="0.2">
      <c r="E1879" s="59"/>
      <c r="F1879" s="60"/>
    </row>
    <row r="1880" spans="5:6" x14ac:dyDescent="0.2">
      <c r="E1880" s="59"/>
      <c r="F1880" s="60"/>
    </row>
    <row r="1881" spans="5:6" x14ac:dyDescent="0.2">
      <c r="E1881" s="59"/>
      <c r="F1881" s="60"/>
    </row>
    <row r="1882" spans="5:6" x14ac:dyDescent="0.2">
      <c r="E1882" s="59"/>
      <c r="F1882" s="60"/>
    </row>
    <row r="1883" spans="5:6" x14ac:dyDescent="0.2">
      <c r="E1883" s="59"/>
      <c r="F1883" s="60"/>
    </row>
    <row r="1884" spans="5:6" x14ac:dyDescent="0.2">
      <c r="E1884" s="59"/>
      <c r="F1884" s="60"/>
    </row>
    <row r="1885" spans="5:6" x14ac:dyDescent="0.2">
      <c r="E1885" s="59"/>
      <c r="F1885" s="60"/>
    </row>
    <row r="1886" spans="5:6" x14ac:dyDescent="0.2">
      <c r="E1886" s="59"/>
      <c r="F1886" s="60"/>
    </row>
    <row r="1887" spans="5:6" x14ac:dyDescent="0.2">
      <c r="E1887" s="59"/>
      <c r="F1887" s="60"/>
    </row>
    <row r="1888" spans="5:6" x14ac:dyDescent="0.2">
      <c r="E1888" s="59"/>
      <c r="F1888" s="60"/>
    </row>
    <row r="1889" spans="5:6" x14ac:dyDescent="0.2">
      <c r="E1889" s="59"/>
      <c r="F1889" s="60"/>
    </row>
    <row r="1890" spans="5:6" x14ac:dyDescent="0.2">
      <c r="E1890" s="59"/>
      <c r="F1890" s="60"/>
    </row>
    <row r="1891" spans="5:6" x14ac:dyDescent="0.2">
      <c r="E1891" s="59"/>
      <c r="F1891" s="60"/>
    </row>
    <row r="1892" spans="5:6" x14ac:dyDescent="0.2">
      <c r="E1892" s="59"/>
      <c r="F1892" s="60"/>
    </row>
    <row r="1893" spans="5:6" x14ac:dyDescent="0.2">
      <c r="E1893" s="59"/>
      <c r="F1893" s="60"/>
    </row>
    <row r="1894" spans="5:6" x14ac:dyDescent="0.2">
      <c r="E1894" s="59"/>
      <c r="F1894" s="60"/>
    </row>
    <row r="1895" spans="5:6" x14ac:dyDescent="0.2">
      <c r="E1895" s="59"/>
      <c r="F1895" s="60"/>
    </row>
    <row r="1896" spans="5:6" x14ac:dyDescent="0.2">
      <c r="E1896" s="59"/>
      <c r="F1896" s="60"/>
    </row>
    <row r="1897" spans="5:6" x14ac:dyDescent="0.2">
      <c r="E1897" s="59"/>
      <c r="F1897" s="60"/>
    </row>
    <row r="1898" spans="5:6" x14ac:dyDescent="0.2">
      <c r="E1898" s="59"/>
      <c r="F1898" s="60"/>
    </row>
    <row r="1899" spans="5:6" x14ac:dyDescent="0.2">
      <c r="E1899" s="59"/>
      <c r="F1899" s="60"/>
    </row>
    <row r="1900" spans="5:6" x14ac:dyDescent="0.2">
      <c r="E1900" s="59"/>
      <c r="F1900" s="60"/>
    </row>
    <row r="1901" spans="5:6" x14ac:dyDescent="0.2">
      <c r="E1901" s="59"/>
      <c r="F1901" s="60"/>
    </row>
    <row r="1902" spans="5:6" x14ac:dyDescent="0.2">
      <c r="E1902" s="59"/>
      <c r="F1902" s="60"/>
    </row>
    <row r="1903" spans="5:6" x14ac:dyDescent="0.2">
      <c r="E1903" s="59"/>
      <c r="F1903" s="60"/>
    </row>
    <row r="1904" spans="5:6" x14ac:dyDescent="0.2">
      <c r="E1904" s="59"/>
      <c r="F1904" s="60"/>
    </row>
    <row r="1905" spans="5:6" x14ac:dyDescent="0.2">
      <c r="E1905" s="59"/>
      <c r="F1905" s="60"/>
    </row>
    <row r="1906" spans="5:6" x14ac:dyDescent="0.2">
      <c r="E1906" s="59"/>
      <c r="F1906" s="60"/>
    </row>
    <row r="1907" spans="5:6" x14ac:dyDescent="0.2">
      <c r="E1907" s="59"/>
      <c r="F1907" s="60"/>
    </row>
    <row r="1908" spans="5:6" x14ac:dyDescent="0.2">
      <c r="E1908" s="59"/>
      <c r="F1908" s="60"/>
    </row>
    <row r="1909" spans="5:6" x14ac:dyDescent="0.2">
      <c r="E1909" s="59"/>
      <c r="F1909" s="60"/>
    </row>
    <row r="1910" spans="5:6" x14ac:dyDescent="0.2">
      <c r="E1910" s="59"/>
      <c r="F1910" s="60"/>
    </row>
    <row r="1911" spans="5:6" x14ac:dyDescent="0.2">
      <c r="E1911" s="59"/>
      <c r="F1911" s="60"/>
    </row>
    <row r="1912" spans="5:6" x14ac:dyDescent="0.2">
      <c r="E1912" s="59"/>
      <c r="F1912" s="60"/>
    </row>
    <row r="1913" spans="5:6" x14ac:dyDescent="0.2">
      <c r="E1913" s="59"/>
      <c r="F1913" s="60"/>
    </row>
    <row r="1914" spans="5:6" x14ac:dyDescent="0.2">
      <c r="E1914" s="59"/>
      <c r="F1914" s="60"/>
    </row>
    <row r="1915" spans="5:6" x14ac:dyDescent="0.2">
      <c r="E1915" s="59"/>
      <c r="F1915" s="60"/>
    </row>
    <row r="1916" spans="5:6" x14ac:dyDescent="0.2">
      <c r="E1916" s="59"/>
      <c r="F1916" s="60"/>
    </row>
    <row r="1917" spans="5:6" x14ac:dyDescent="0.2">
      <c r="E1917" s="59"/>
      <c r="F1917" s="60"/>
    </row>
    <row r="1918" spans="5:6" x14ac:dyDescent="0.2">
      <c r="E1918" s="59"/>
      <c r="F1918" s="60"/>
    </row>
    <row r="1919" spans="5:6" x14ac:dyDescent="0.2">
      <c r="E1919" s="59"/>
      <c r="F1919" s="60"/>
    </row>
    <row r="1920" spans="5:6" x14ac:dyDescent="0.2">
      <c r="E1920" s="59"/>
      <c r="F1920" s="60"/>
    </row>
    <row r="1921" spans="5:6" x14ac:dyDescent="0.2">
      <c r="E1921" s="59"/>
      <c r="F1921" s="60"/>
    </row>
    <row r="1922" spans="5:6" x14ac:dyDescent="0.2">
      <c r="E1922" s="59"/>
      <c r="F1922" s="60"/>
    </row>
    <row r="1923" spans="5:6" x14ac:dyDescent="0.2">
      <c r="E1923" s="59"/>
      <c r="F1923" s="60"/>
    </row>
    <row r="1924" spans="5:6" x14ac:dyDescent="0.2">
      <c r="E1924" s="59"/>
      <c r="F1924" s="60"/>
    </row>
    <row r="1925" spans="5:6" x14ac:dyDescent="0.2">
      <c r="E1925" s="59"/>
      <c r="F1925" s="60"/>
    </row>
    <row r="1926" spans="5:6" x14ac:dyDescent="0.2">
      <c r="E1926" s="59"/>
      <c r="F1926" s="60"/>
    </row>
    <row r="1927" spans="5:6" x14ac:dyDescent="0.2">
      <c r="E1927" s="59"/>
      <c r="F1927" s="60"/>
    </row>
    <row r="1928" spans="5:6" x14ac:dyDescent="0.2">
      <c r="E1928" s="59"/>
      <c r="F1928" s="60"/>
    </row>
    <row r="1929" spans="5:6" x14ac:dyDescent="0.2">
      <c r="E1929" s="59"/>
      <c r="F1929" s="60"/>
    </row>
    <row r="1930" spans="5:6" x14ac:dyDescent="0.2">
      <c r="E1930" s="59"/>
      <c r="F1930" s="60"/>
    </row>
    <row r="1931" spans="5:6" x14ac:dyDescent="0.2">
      <c r="E1931" s="59"/>
      <c r="F1931" s="60"/>
    </row>
    <row r="1932" spans="5:6" x14ac:dyDescent="0.2">
      <c r="E1932" s="59"/>
      <c r="F1932" s="60"/>
    </row>
    <row r="1933" spans="5:6" x14ac:dyDescent="0.2">
      <c r="E1933" s="59"/>
      <c r="F1933" s="60"/>
    </row>
    <row r="1934" spans="5:6" x14ac:dyDescent="0.2">
      <c r="E1934" s="59"/>
      <c r="F1934" s="60"/>
    </row>
    <row r="1935" spans="5:6" x14ac:dyDescent="0.2">
      <c r="E1935" s="59"/>
      <c r="F1935" s="60"/>
    </row>
    <row r="1936" spans="5:6" x14ac:dyDescent="0.2">
      <c r="E1936" s="59"/>
      <c r="F1936" s="60"/>
    </row>
    <row r="1937" spans="5:6" x14ac:dyDescent="0.2">
      <c r="E1937" s="59"/>
      <c r="F1937" s="60"/>
    </row>
    <row r="1938" spans="5:6" x14ac:dyDescent="0.2">
      <c r="E1938" s="59"/>
      <c r="F1938" s="60"/>
    </row>
    <row r="1939" spans="5:6" x14ac:dyDescent="0.2">
      <c r="E1939" s="59"/>
      <c r="F1939" s="60"/>
    </row>
    <row r="1940" spans="5:6" x14ac:dyDescent="0.2">
      <c r="E1940" s="59"/>
      <c r="F1940" s="60"/>
    </row>
    <row r="1941" spans="5:6" x14ac:dyDescent="0.2">
      <c r="E1941" s="59"/>
      <c r="F1941" s="60"/>
    </row>
    <row r="1942" spans="5:6" x14ac:dyDescent="0.2">
      <c r="E1942" s="59"/>
      <c r="F1942" s="60"/>
    </row>
    <row r="1943" spans="5:6" x14ac:dyDescent="0.2">
      <c r="E1943" s="59"/>
      <c r="F1943" s="60"/>
    </row>
    <row r="1944" spans="5:6" x14ac:dyDescent="0.2">
      <c r="E1944" s="59"/>
      <c r="F1944" s="60"/>
    </row>
    <row r="1945" spans="5:6" x14ac:dyDescent="0.2">
      <c r="E1945" s="59"/>
      <c r="F1945" s="60"/>
    </row>
    <row r="1946" spans="5:6" x14ac:dyDescent="0.2">
      <c r="E1946" s="59"/>
      <c r="F1946" s="60"/>
    </row>
    <row r="1947" spans="5:6" x14ac:dyDescent="0.2">
      <c r="E1947" s="59"/>
      <c r="F1947" s="60"/>
    </row>
    <row r="1948" spans="5:6" x14ac:dyDescent="0.2">
      <c r="E1948" s="59"/>
      <c r="F1948" s="60"/>
    </row>
    <row r="1949" spans="5:6" x14ac:dyDescent="0.2">
      <c r="E1949" s="59"/>
      <c r="F1949" s="60"/>
    </row>
    <row r="1950" spans="5:6" x14ac:dyDescent="0.2">
      <c r="E1950" s="59"/>
      <c r="F1950" s="60"/>
    </row>
    <row r="1951" spans="5:6" x14ac:dyDescent="0.2">
      <c r="E1951" s="59"/>
      <c r="F1951" s="60"/>
    </row>
    <row r="1952" spans="5:6" x14ac:dyDescent="0.2">
      <c r="E1952" s="59"/>
      <c r="F1952" s="60"/>
    </row>
    <row r="1953" spans="5:6" x14ac:dyDescent="0.2">
      <c r="E1953" s="59"/>
      <c r="F1953" s="60"/>
    </row>
    <row r="1954" spans="5:6" x14ac:dyDescent="0.2">
      <c r="E1954" s="59"/>
      <c r="F1954" s="60"/>
    </row>
    <row r="1955" spans="5:6" x14ac:dyDescent="0.2">
      <c r="E1955" s="59"/>
      <c r="F1955" s="60"/>
    </row>
    <row r="1956" spans="5:6" x14ac:dyDescent="0.2">
      <c r="E1956" s="59"/>
      <c r="F1956" s="60"/>
    </row>
    <row r="1957" spans="5:6" x14ac:dyDescent="0.2">
      <c r="E1957" s="59"/>
      <c r="F1957" s="60"/>
    </row>
    <row r="1958" spans="5:6" x14ac:dyDescent="0.2">
      <c r="E1958" s="59"/>
      <c r="F1958" s="60"/>
    </row>
    <row r="1959" spans="5:6" x14ac:dyDescent="0.2">
      <c r="E1959" s="59"/>
      <c r="F1959" s="60"/>
    </row>
    <row r="1960" spans="5:6" x14ac:dyDescent="0.2">
      <c r="E1960" s="59"/>
      <c r="F1960" s="60"/>
    </row>
    <row r="1961" spans="5:6" x14ac:dyDescent="0.2">
      <c r="E1961" s="59"/>
      <c r="F1961" s="60"/>
    </row>
    <row r="1962" spans="5:6" x14ac:dyDescent="0.2">
      <c r="E1962" s="59"/>
      <c r="F1962" s="60"/>
    </row>
    <row r="1963" spans="5:6" x14ac:dyDescent="0.2">
      <c r="E1963" s="59"/>
      <c r="F1963" s="60"/>
    </row>
    <row r="1964" spans="5:6" x14ac:dyDescent="0.2">
      <c r="E1964" s="59"/>
      <c r="F1964" s="60"/>
    </row>
    <row r="1965" spans="5:6" x14ac:dyDescent="0.2">
      <c r="E1965" s="59"/>
      <c r="F1965" s="60"/>
    </row>
    <row r="1966" spans="5:6" x14ac:dyDescent="0.2">
      <c r="E1966" s="59"/>
      <c r="F1966" s="60"/>
    </row>
    <row r="1967" spans="5:6" x14ac:dyDescent="0.2">
      <c r="E1967" s="59"/>
      <c r="F1967" s="60"/>
    </row>
    <row r="1968" spans="5:6" x14ac:dyDescent="0.2">
      <c r="E1968" s="59"/>
      <c r="F1968" s="60"/>
    </row>
    <row r="1969" spans="5:6" x14ac:dyDescent="0.2">
      <c r="E1969" s="59"/>
      <c r="F1969" s="60"/>
    </row>
    <row r="1970" spans="5:6" x14ac:dyDescent="0.2">
      <c r="E1970" s="59"/>
      <c r="F1970" s="60"/>
    </row>
    <row r="1971" spans="5:6" x14ac:dyDescent="0.2">
      <c r="E1971" s="59"/>
      <c r="F1971" s="60"/>
    </row>
    <row r="1972" spans="5:6" x14ac:dyDescent="0.2">
      <c r="E1972" s="59"/>
      <c r="F1972" s="60"/>
    </row>
    <row r="1973" spans="5:6" x14ac:dyDescent="0.2">
      <c r="E1973" s="59"/>
      <c r="F1973" s="60"/>
    </row>
    <row r="1974" spans="5:6" x14ac:dyDescent="0.2">
      <c r="E1974" s="59"/>
      <c r="F1974" s="60"/>
    </row>
    <row r="1975" spans="5:6" x14ac:dyDescent="0.2">
      <c r="E1975" s="59"/>
      <c r="F1975" s="60"/>
    </row>
    <row r="1976" spans="5:6" x14ac:dyDescent="0.2">
      <c r="E1976" s="59"/>
      <c r="F1976" s="60"/>
    </row>
    <row r="1977" spans="5:6" x14ac:dyDescent="0.2">
      <c r="E1977" s="59"/>
      <c r="F1977" s="60"/>
    </row>
    <row r="1978" spans="5:6" x14ac:dyDescent="0.2">
      <c r="E1978" s="59"/>
      <c r="F1978" s="60"/>
    </row>
    <row r="1979" spans="5:6" x14ac:dyDescent="0.2">
      <c r="E1979" s="59"/>
      <c r="F1979" s="60"/>
    </row>
    <row r="1980" spans="5:6" x14ac:dyDescent="0.2">
      <c r="E1980" s="59"/>
      <c r="F1980" s="60"/>
    </row>
    <row r="1981" spans="5:6" x14ac:dyDescent="0.2">
      <c r="E1981" s="59"/>
      <c r="F1981" s="60"/>
    </row>
    <row r="1982" spans="5:6" x14ac:dyDescent="0.2">
      <c r="E1982" s="59"/>
      <c r="F1982" s="60"/>
    </row>
    <row r="1983" spans="5:6" x14ac:dyDescent="0.2">
      <c r="E1983" s="59"/>
      <c r="F1983" s="60"/>
    </row>
    <row r="1984" spans="5:6" x14ac:dyDescent="0.2">
      <c r="E1984" s="59"/>
      <c r="F1984" s="60"/>
    </row>
    <row r="1985" spans="5:6" x14ac:dyDescent="0.2">
      <c r="E1985" s="59"/>
      <c r="F1985" s="60"/>
    </row>
    <row r="1986" spans="5:6" x14ac:dyDescent="0.2">
      <c r="E1986" s="59"/>
      <c r="F1986" s="60"/>
    </row>
    <row r="1987" spans="5:6" x14ac:dyDescent="0.2">
      <c r="E1987" s="59"/>
      <c r="F1987" s="60"/>
    </row>
    <row r="1988" spans="5:6" x14ac:dyDescent="0.2">
      <c r="E1988" s="59"/>
      <c r="F1988" s="60"/>
    </row>
    <row r="1989" spans="5:6" x14ac:dyDescent="0.2">
      <c r="E1989" s="59"/>
      <c r="F1989" s="60"/>
    </row>
    <row r="1990" spans="5:6" x14ac:dyDescent="0.2">
      <c r="E1990" s="59"/>
      <c r="F1990" s="60"/>
    </row>
    <row r="1991" spans="5:6" x14ac:dyDescent="0.2">
      <c r="E1991" s="59"/>
      <c r="F1991" s="60"/>
    </row>
    <row r="1992" spans="5:6" x14ac:dyDescent="0.2">
      <c r="E1992" s="59"/>
      <c r="F1992" s="60"/>
    </row>
    <row r="1993" spans="5:6" x14ac:dyDescent="0.2">
      <c r="E1993" s="59"/>
      <c r="F1993" s="60"/>
    </row>
    <row r="1994" spans="5:6" x14ac:dyDescent="0.2">
      <c r="E1994" s="59"/>
      <c r="F1994" s="60"/>
    </row>
    <row r="1995" spans="5:6" x14ac:dyDescent="0.2">
      <c r="E1995" s="59"/>
      <c r="F1995" s="60"/>
    </row>
    <row r="1996" spans="5:6" x14ac:dyDescent="0.2">
      <c r="E1996" s="59"/>
      <c r="F1996" s="60"/>
    </row>
    <row r="1997" spans="5:6" x14ac:dyDescent="0.2">
      <c r="E1997" s="59"/>
      <c r="F1997" s="60"/>
    </row>
    <row r="1998" spans="5:6" x14ac:dyDescent="0.2">
      <c r="E1998" s="59"/>
      <c r="F1998" s="60"/>
    </row>
    <row r="1999" spans="5:6" x14ac:dyDescent="0.2">
      <c r="E1999" s="59"/>
      <c r="F1999" s="60"/>
    </row>
    <row r="2000" spans="5:6" x14ac:dyDescent="0.2">
      <c r="E2000" s="59"/>
      <c r="F2000" s="60"/>
    </row>
    <row r="2001" spans="5:6" x14ac:dyDescent="0.2">
      <c r="E2001" s="59"/>
      <c r="F2001" s="60"/>
    </row>
    <row r="2002" spans="5:6" x14ac:dyDescent="0.2">
      <c r="E2002" s="59"/>
      <c r="F2002" s="60"/>
    </row>
    <row r="2003" spans="5:6" x14ac:dyDescent="0.2">
      <c r="E2003" s="59"/>
      <c r="F2003" s="60"/>
    </row>
    <row r="2004" spans="5:6" x14ac:dyDescent="0.2">
      <c r="E2004" s="59"/>
      <c r="F2004" s="60"/>
    </row>
    <row r="2005" spans="5:6" x14ac:dyDescent="0.2">
      <c r="E2005" s="59"/>
      <c r="F2005" s="60"/>
    </row>
    <row r="2006" spans="5:6" x14ac:dyDescent="0.2">
      <c r="E2006" s="59"/>
      <c r="F2006" s="60"/>
    </row>
    <row r="2007" spans="5:6" x14ac:dyDescent="0.2">
      <c r="E2007" s="59"/>
      <c r="F2007" s="60"/>
    </row>
    <row r="2008" spans="5:6" x14ac:dyDescent="0.2">
      <c r="E2008" s="59"/>
      <c r="F2008" s="60"/>
    </row>
    <row r="2009" spans="5:6" x14ac:dyDescent="0.2">
      <c r="E2009" s="59"/>
      <c r="F2009" s="60"/>
    </row>
    <row r="2010" spans="5:6" x14ac:dyDescent="0.2">
      <c r="E2010" s="59"/>
      <c r="F2010" s="60"/>
    </row>
    <row r="2011" spans="5:6" x14ac:dyDescent="0.2">
      <c r="E2011" s="59"/>
      <c r="F2011" s="60"/>
    </row>
    <row r="2012" spans="5:6" x14ac:dyDescent="0.2">
      <c r="E2012" s="59"/>
      <c r="F2012" s="60"/>
    </row>
    <row r="2013" spans="5:6" x14ac:dyDescent="0.2">
      <c r="E2013" s="59"/>
      <c r="F2013" s="60"/>
    </row>
    <row r="2014" spans="5:6" x14ac:dyDescent="0.2">
      <c r="E2014" s="59"/>
      <c r="F2014" s="60"/>
    </row>
    <row r="2015" spans="5:6" x14ac:dyDescent="0.2">
      <c r="E2015" s="59"/>
      <c r="F2015" s="60"/>
    </row>
    <row r="2016" spans="5:6" x14ac:dyDescent="0.2">
      <c r="E2016" s="59"/>
      <c r="F2016" s="60"/>
    </row>
    <row r="2017" spans="5:6" x14ac:dyDescent="0.2">
      <c r="E2017" s="59"/>
      <c r="F2017" s="60"/>
    </row>
    <row r="2018" spans="5:6" x14ac:dyDescent="0.2">
      <c r="E2018" s="59"/>
      <c r="F2018" s="60"/>
    </row>
    <row r="2019" spans="5:6" x14ac:dyDescent="0.2">
      <c r="E2019" s="59"/>
      <c r="F2019" s="60"/>
    </row>
    <row r="2020" spans="5:6" x14ac:dyDescent="0.2">
      <c r="E2020" s="59"/>
      <c r="F2020" s="60"/>
    </row>
    <row r="2021" spans="5:6" x14ac:dyDescent="0.2">
      <c r="E2021" s="59"/>
      <c r="F2021" s="60"/>
    </row>
    <row r="2022" spans="5:6" x14ac:dyDescent="0.2">
      <c r="E2022" s="59"/>
      <c r="F2022" s="60"/>
    </row>
    <row r="2023" spans="5:6" x14ac:dyDescent="0.2">
      <c r="E2023" s="59"/>
      <c r="F2023" s="60"/>
    </row>
    <row r="2024" spans="5:6" x14ac:dyDescent="0.2">
      <c r="E2024" s="59"/>
      <c r="F2024" s="60"/>
    </row>
    <row r="2025" spans="5:6" x14ac:dyDescent="0.2">
      <c r="E2025" s="59"/>
      <c r="F2025" s="60"/>
    </row>
    <row r="2026" spans="5:6" x14ac:dyDescent="0.2">
      <c r="E2026" s="59"/>
      <c r="F2026" s="60"/>
    </row>
    <row r="2027" spans="5:6" x14ac:dyDescent="0.2">
      <c r="E2027" s="59"/>
      <c r="F2027" s="60"/>
    </row>
    <row r="2028" spans="5:6" x14ac:dyDescent="0.2">
      <c r="E2028" s="59"/>
      <c r="F2028" s="60"/>
    </row>
    <row r="2029" spans="5:6" x14ac:dyDescent="0.2">
      <c r="E2029" s="59"/>
      <c r="F2029" s="60"/>
    </row>
    <row r="2030" spans="5:6" x14ac:dyDescent="0.2">
      <c r="E2030" s="59"/>
      <c r="F2030" s="60"/>
    </row>
    <row r="2031" spans="5:6" x14ac:dyDescent="0.2">
      <c r="E2031" s="59"/>
      <c r="F2031" s="60"/>
    </row>
    <row r="2032" spans="5:6" x14ac:dyDescent="0.2">
      <c r="E2032" s="59"/>
      <c r="F2032" s="60"/>
    </row>
    <row r="2033" spans="5:6" x14ac:dyDescent="0.2">
      <c r="E2033" s="59"/>
      <c r="F2033" s="60"/>
    </row>
    <row r="2034" spans="5:6" x14ac:dyDescent="0.2">
      <c r="E2034" s="59"/>
      <c r="F2034" s="60"/>
    </row>
    <row r="2035" spans="5:6" x14ac:dyDescent="0.2">
      <c r="E2035" s="59"/>
      <c r="F2035" s="60"/>
    </row>
    <row r="2036" spans="5:6" x14ac:dyDescent="0.2">
      <c r="E2036" s="59"/>
      <c r="F2036" s="60"/>
    </row>
    <row r="2037" spans="5:6" x14ac:dyDescent="0.2">
      <c r="E2037" s="59"/>
      <c r="F2037" s="60"/>
    </row>
    <row r="2038" spans="5:6" x14ac:dyDescent="0.2">
      <c r="E2038" s="59"/>
      <c r="F2038" s="60"/>
    </row>
    <row r="2039" spans="5:6" x14ac:dyDescent="0.2">
      <c r="E2039" s="59"/>
      <c r="F2039" s="60"/>
    </row>
    <row r="2040" spans="5:6" x14ac:dyDescent="0.2">
      <c r="E2040" s="59"/>
      <c r="F2040" s="60"/>
    </row>
    <row r="2041" spans="5:6" x14ac:dyDescent="0.2">
      <c r="E2041" s="59"/>
      <c r="F2041" s="60"/>
    </row>
    <row r="2042" spans="5:6" x14ac:dyDescent="0.2">
      <c r="E2042" s="59"/>
      <c r="F2042" s="60"/>
    </row>
    <row r="2043" spans="5:6" x14ac:dyDescent="0.2">
      <c r="E2043" s="59"/>
      <c r="F2043" s="60"/>
    </row>
    <row r="2044" spans="5:6" x14ac:dyDescent="0.2">
      <c r="E2044" s="59"/>
      <c r="F2044" s="60"/>
    </row>
    <row r="2045" spans="5:6" x14ac:dyDescent="0.2">
      <c r="E2045" s="59"/>
      <c r="F2045" s="60"/>
    </row>
    <row r="2046" spans="5:6" x14ac:dyDescent="0.2">
      <c r="E2046" s="59"/>
      <c r="F2046" s="60"/>
    </row>
    <row r="2047" spans="5:6" x14ac:dyDescent="0.2">
      <c r="E2047" s="59"/>
      <c r="F2047" s="60"/>
    </row>
    <row r="2048" spans="5:6" x14ac:dyDescent="0.2">
      <c r="E2048" s="59"/>
      <c r="F2048" s="60"/>
    </row>
    <row r="2049" spans="5:6" x14ac:dyDescent="0.2">
      <c r="E2049" s="59"/>
      <c r="F2049" s="60"/>
    </row>
    <row r="2050" spans="5:6" x14ac:dyDescent="0.2">
      <c r="E2050" s="59"/>
      <c r="F2050" s="60"/>
    </row>
    <row r="2051" spans="5:6" x14ac:dyDescent="0.2">
      <c r="E2051" s="59"/>
      <c r="F2051" s="60"/>
    </row>
    <row r="2052" spans="5:6" x14ac:dyDescent="0.2">
      <c r="E2052" s="59"/>
      <c r="F2052" s="60"/>
    </row>
    <row r="2053" spans="5:6" x14ac:dyDescent="0.2">
      <c r="E2053" s="59"/>
      <c r="F2053" s="60"/>
    </row>
    <row r="2054" spans="5:6" x14ac:dyDescent="0.2">
      <c r="E2054" s="59"/>
      <c r="F2054" s="60"/>
    </row>
    <row r="2055" spans="5:6" x14ac:dyDescent="0.2">
      <c r="E2055" s="59"/>
      <c r="F2055" s="60"/>
    </row>
    <row r="2056" spans="5:6" x14ac:dyDescent="0.2">
      <c r="E2056" s="59"/>
      <c r="F2056" s="60"/>
    </row>
    <row r="2057" spans="5:6" x14ac:dyDescent="0.2">
      <c r="E2057" s="59"/>
      <c r="F2057" s="60"/>
    </row>
    <row r="2058" spans="5:6" x14ac:dyDescent="0.2">
      <c r="E2058" s="59"/>
      <c r="F2058" s="60"/>
    </row>
    <row r="2059" spans="5:6" x14ac:dyDescent="0.2">
      <c r="E2059" s="59"/>
      <c r="F2059" s="60"/>
    </row>
    <row r="2060" spans="5:6" x14ac:dyDescent="0.2">
      <c r="E2060" s="59"/>
      <c r="F2060" s="60"/>
    </row>
    <row r="2061" spans="5:6" x14ac:dyDescent="0.2">
      <c r="E2061" s="59"/>
      <c r="F2061" s="60"/>
    </row>
    <row r="2062" spans="5:6" x14ac:dyDescent="0.2">
      <c r="E2062" s="59"/>
      <c r="F2062" s="60"/>
    </row>
    <row r="2063" spans="5:6" x14ac:dyDescent="0.2">
      <c r="E2063" s="59"/>
      <c r="F2063" s="60"/>
    </row>
    <row r="2064" spans="5:6" x14ac:dyDescent="0.2">
      <c r="E2064" s="59"/>
      <c r="F2064" s="60"/>
    </row>
    <row r="2065" spans="5:6" x14ac:dyDescent="0.2">
      <c r="E2065" s="59"/>
      <c r="F2065" s="60"/>
    </row>
    <row r="2066" spans="5:6" x14ac:dyDescent="0.2">
      <c r="E2066" s="59"/>
      <c r="F2066" s="60"/>
    </row>
    <row r="2067" spans="5:6" x14ac:dyDescent="0.2">
      <c r="E2067" s="59"/>
      <c r="F2067" s="60"/>
    </row>
    <row r="2068" spans="5:6" x14ac:dyDescent="0.2">
      <c r="E2068" s="59"/>
      <c r="F2068" s="60"/>
    </row>
    <row r="2069" spans="5:6" x14ac:dyDescent="0.2">
      <c r="E2069" s="59"/>
      <c r="F2069" s="60"/>
    </row>
    <row r="2070" spans="5:6" x14ac:dyDescent="0.2">
      <c r="E2070" s="59"/>
      <c r="F2070" s="60"/>
    </row>
    <row r="2071" spans="5:6" x14ac:dyDescent="0.2">
      <c r="E2071" s="59"/>
      <c r="F2071" s="60"/>
    </row>
    <row r="2072" spans="5:6" x14ac:dyDescent="0.2">
      <c r="E2072" s="59"/>
      <c r="F2072" s="60"/>
    </row>
    <row r="2073" spans="5:6" x14ac:dyDescent="0.2">
      <c r="E2073" s="59"/>
      <c r="F2073" s="60"/>
    </row>
    <row r="2074" spans="5:6" x14ac:dyDescent="0.2">
      <c r="E2074" s="59"/>
      <c r="F2074" s="60"/>
    </row>
    <row r="2075" spans="5:6" x14ac:dyDescent="0.2">
      <c r="E2075" s="59"/>
      <c r="F2075" s="60"/>
    </row>
    <row r="2076" spans="5:6" x14ac:dyDescent="0.2">
      <c r="E2076" s="59"/>
      <c r="F2076" s="60"/>
    </row>
    <row r="2077" spans="5:6" x14ac:dyDescent="0.2">
      <c r="E2077" s="59"/>
      <c r="F2077" s="60"/>
    </row>
    <row r="2078" spans="5:6" x14ac:dyDescent="0.2">
      <c r="E2078" s="59"/>
      <c r="F2078" s="60"/>
    </row>
    <row r="2079" spans="5:6" x14ac:dyDescent="0.2">
      <c r="E2079" s="59"/>
      <c r="F2079" s="60"/>
    </row>
    <row r="2080" spans="5:6" x14ac:dyDescent="0.2">
      <c r="E2080" s="59"/>
      <c r="F2080" s="60"/>
    </row>
    <row r="2081" spans="5:6" x14ac:dyDescent="0.2">
      <c r="E2081" s="59"/>
      <c r="F2081" s="60"/>
    </row>
    <row r="2082" spans="5:6" x14ac:dyDescent="0.2">
      <c r="E2082" s="59"/>
      <c r="F2082" s="60"/>
    </row>
    <row r="2083" spans="5:6" x14ac:dyDescent="0.2">
      <c r="E2083" s="59"/>
      <c r="F2083" s="60"/>
    </row>
    <row r="2084" spans="5:6" x14ac:dyDescent="0.2">
      <c r="E2084" s="59"/>
      <c r="F2084" s="60"/>
    </row>
    <row r="2085" spans="5:6" x14ac:dyDescent="0.2">
      <c r="E2085" s="59"/>
      <c r="F2085" s="60"/>
    </row>
    <row r="2086" spans="5:6" x14ac:dyDescent="0.2">
      <c r="E2086" s="59"/>
      <c r="F2086" s="60"/>
    </row>
    <row r="2087" spans="5:6" x14ac:dyDescent="0.2">
      <c r="E2087" s="59"/>
      <c r="F2087" s="60"/>
    </row>
    <row r="2088" spans="5:6" x14ac:dyDescent="0.2">
      <c r="E2088" s="59"/>
      <c r="F2088" s="60"/>
    </row>
    <row r="2089" spans="5:6" x14ac:dyDescent="0.2">
      <c r="E2089" s="59"/>
      <c r="F2089" s="60"/>
    </row>
    <row r="2090" spans="5:6" x14ac:dyDescent="0.2">
      <c r="E2090" s="59"/>
      <c r="F2090" s="60"/>
    </row>
    <row r="2091" spans="5:6" x14ac:dyDescent="0.2">
      <c r="E2091" s="59"/>
      <c r="F2091" s="60"/>
    </row>
    <row r="2092" spans="5:6" x14ac:dyDescent="0.2">
      <c r="E2092" s="59"/>
      <c r="F2092" s="60"/>
    </row>
    <row r="2093" spans="5:6" x14ac:dyDescent="0.2">
      <c r="E2093" s="59"/>
      <c r="F2093" s="60"/>
    </row>
    <row r="2094" spans="5:6" x14ac:dyDescent="0.2">
      <c r="E2094" s="59"/>
      <c r="F2094" s="60"/>
    </row>
    <row r="2095" spans="5:6" x14ac:dyDescent="0.2">
      <c r="E2095" s="59"/>
      <c r="F2095" s="60"/>
    </row>
    <row r="2096" spans="5:6" x14ac:dyDescent="0.2">
      <c r="E2096" s="59"/>
      <c r="F2096" s="60"/>
    </row>
    <row r="2097" spans="5:6" x14ac:dyDescent="0.2">
      <c r="E2097" s="59"/>
      <c r="F2097" s="60"/>
    </row>
    <row r="2098" spans="5:6" x14ac:dyDescent="0.2">
      <c r="E2098" s="59"/>
      <c r="F2098" s="60"/>
    </row>
    <row r="2099" spans="5:6" x14ac:dyDescent="0.2">
      <c r="E2099" s="59"/>
      <c r="F2099" s="60"/>
    </row>
    <row r="2100" spans="5:6" x14ac:dyDescent="0.2">
      <c r="E2100" s="59"/>
      <c r="F2100" s="60"/>
    </row>
    <row r="2101" spans="5:6" x14ac:dyDescent="0.2">
      <c r="E2101" s="59"/>
      <c r="F2101" s="60"/>
    </row>
    <row r="2102" spans="5:6" x14ac:dyDescent="0.2">
      <c r="E2102" s="59"/>
      <c r="F2102" s="60"/>
    </row>
    <row r="2103" spans="5:6" x14ac:dyDescent="0.2">
      <c r="E2103" s="59"/>
      <c r="F2103" s="60"/>
    </row>
    <row r="2104" spans="5:6" x14ac:dyDescent="0.2">
      <c r="E2104" s="59"/>
      <c r="F2104" s="60"/>
    </row>
    <row r="2105" spans="5:6" x14ac:dyDescent="0.2">
      <c r="E2105" s="59"/>
      <c r="F2105" s="60"/>
    </row>
    <row r="2106" spans="5:6" x14ac:dyDescent="0.2">
      <c r="E2106" s="59"/>
      <c r="F2106" s="60"/>
    </row>
    <row r="2107" spans="5:6" x14ac:dyDescent="0.2">
      <c r="E2107" s="59"/>
      <c r="F2107" s="60"/>
    </row>
    <row r="2108" spans="5:6" x14ac:dyDescent="0.2">
      <c r="E2108" s="59"/>
      <c r="F2108" s="60"/>
    </row>
    <row r="2109" spans="5:6" x14ac:dyDescent="0.2">
      <c r="E2109" s="59"/>
      <c r="F2109" s="60"/>
    </row>
    <row r="2110" spans="5:6" x14ac:dyDescent="0.2">
      <c r="E2110" s="59"/>
      <c r="F2110" s="60"/>
    </row>
    <row r="2111" spans="5:6" x14ac:dyDescent="0.2">
      <c r="E2111" s="59"/>
      <c r="F2111" s="60"/>
    </row>
    <row r="2112" spans="5:6" x14ac:dyDescent="0.2">
      <c r="E2112" s="59"/>
      <c r="F2112" s="60"/>
    </row>
    <row r="2113" spans="5:6" x14ac:dyDescent="0.2">
      <c r="E2113" s="59"/>
      <c r="F2113" s="60"/>
    </row>
    <row r="2114" spans="5:6" x14ac:dyDescent="0.2">
      <c r="E2114" s="59"/>
      <c r="F2114" s="60"/>
    </row>
    <row r="2115" spans="5:6" x14ac:dyDescent="0.2">
      <c r="E2115" s="59"/>
      <c r="F2115" s="60"/>
    </row>
    <row r="2116" spans="5:6" x14ac:dyDescent="0.2">
      <c r="E2116" s="59"/>
      <c r="F2116" s="60"/>
    </row>
    <row r="2117" spans="5:6" x14ac:dyDescent="0.2">
      <c r="E2117" s="59"/>
      <c r="F2117" s="60"/>
    </row>
    <row r="2118" spans="5:6" x14ac:dyDescent="0.2">
      <c r="E2118" s="59"/>
      <c r="F2118" s="60"/>
    </row>
    <row r="2119" spans="5:6" x14ac:dyDescent="0.2">
      <c r="E2119" s="59"/>
      <c r="F2119" s="60"/>
    </row>
    <row r="2120" spans="5:6" x14ac:dyDescent="0.2">
      <c r="E2120" s="59"/>
      <c r="F2120" s="60"/>
    </row>
    <row r="2121" spans="5:6" x14ac:dyDescent="0.2">
      <c r="E2121" s="59"/>
      <c r="F2121" s="60"/>
    </row>
    <row r="2122" spans="5:6" x14ac:dyDescent="0.2">
      <c r="E2122" s="59"/>
      <c r="F2122" s="60"/>
    </row>
    <row r="2123" spans="5:6" x14ac:dyDescent="0.2">
      <c r="E2123" s="59"/>
      <c r="F2123" s="60"/>
    </row>
    <row r="2124" spans="5:6" x14ac:dyDescent="0.2">
      <c r="E2124" s="59"/>
      <c r="F2124" s="60"/>
    </row>
    <row r="2125" spans="5:6" x14ac:dyDescent="0.2">
      <c r="E2125" s="59"/>
      <c r="F2125" s="60"/>
    </row>
    <row r="2126" spans="5:6" x14ac:dyDescent="0.2">
      <c r="E2126" s="59"/>
      <c r="F2126" s="60"/>
    </row>
    <row r="2127" spans="5:6" x14ac:dyDescent="0.2">
      <c r="E2127" s="59"/>
      <c r="F2127" s="60"/>
    </row>
    <row r="2128" spans="5:6" x14ac:dyDescent="0.2">
      <c r="E2128" s="59"/>
      <c r="F2128" s="60"/>
    </row>
    <row r="2129" spans="5:6" x14ac:dyDescent="0.2">
      <c r="E2129" s="59"/>
      <c r="F2129" s="60"/>
    </row>
    <row r="2130" spans="5:6" x14ac:dyDescent="0.2">
      <c r="E2130" s="59"/>
      <c r="F2130" s="60"/>
    </row>
    <row r="2131" spans="5:6" x14ac:dyDescent="0.2">
      <c r="E2131" s="59"/>
      <c r="F2131" s="60"/>
    </row>
    <row r="2132" spans="5:6" x14ac:dyDescent="0.2">
      <c r="E2132" s="59"/>
      <c r="F2132" s="60"/>
    </row>
    <row r="2133" spans="5:6" x14ac:dyDescent="0.2">
      <c r="E2133" s="59"/>
      <c r="F2133" s="60"/>
    </row>
    <row r="2134" spans="5:6" x14ac:dyDescent="0.2">
      <c r="E2134" s="59"/>
      <c r="F2134" s="60"/>
    </row>
    <row r="2135" spans="5:6" x14ac:dyDescent="0.2">
      <c r="E2135" s="59"/>
      <c r="F2135" s="60"/>
    </row>
    <row r="2136" spans="5:6" x14ac:dyDescent="0.2">
      <c r="E2136" s="59"/>
      <c r="F2136" s="60"/>
    </row>
    <row r="2137" spans="5:6" x14ac:dyDescent="0.2">
      <c r="E2137" s="59"/>
      <c r="F2137" s="60"/>
    </row>
    <row r="2138" spans="5:6" x14ac:dyDescent="0.2">
      <c r="E2138" s="59"/>
      <c r="F2138" s="60"/>
    </row>
    <row r="2139" spans="5:6" x14ac:dyDescent="0.2">
      <c r="E2139" s="59"/>
      <c r="F2139" s="60"/>
    </row>
    <row r="2140" spans="5:6" x14ac:dyDescent="0.2">
      <c r="E2140" s="59"/>
      <c r="F2140" s="60"/>
    </row>
    <row r="2141" spans="5:6" x14ac:dyDescent="0.2">
      <c r="E2141" s="59"/>
      <c r="F2141" s="60"/>
    </row>
    <row r="2142" spans="5:6" x14ac:dyDescent="0.2">
      <c r="E2142" s="59"/>
      <c r="F2142" s="60"/>
    </row>
    <row r="2143" spans="5:6" x14ac:dyDescent="0.2">
      <c r="E2143" s="59"/>
      <c r="F2143" s="60"/>
    </row>
    <row r="2144" spans="5:6" x14ac:dyDescent="0.2">
      <c r="E2144" s="59"/>
      <c r="F2144" s="60"/>
    </row>
    <row r="2145" spans="5:6" x14ac:dyDescent="0.2">
      <c r="E2145" s="59"/>
      <c r="F2145" s="60"/>
    </row>
    <row r="2146" spans="5:6" x14ac:dyDescent="0.2">
      <c r="E2146" s="59"/>
      <c r="F2146" s="60"/>
    </row>
    <row r="2147" spans="5:6" x14ac:dyDescent="0.2">
      <c r="E2147" s="59"/>
      <c r="F2147" s="60"/>
    </row>
    <row r="2148" spans="5:6" x14ac:dyDescent="0.2">
      <c r="E2148" s="59"/>
      <c r="F2148" s="60"/>
    </row>
    <row r="2149" spans="5:6" x14ac:dyDescent="0.2">
      <c r="E2149" s="59"/>
      <c r="F2149" s="60"/>
    </row>
    <row r="2150" spans="5:6" x14ac:dyDescent="0.2">
      <c r="E2150" s="59"/>
      <c r="F2150" s="60"/>
    </row>
    <row r="2151" spans="5:6" x14ac:dyDescent="0.2">
      <c r="E2151" s="59"/>
      <c r="F2151" s="60"/>
    </row>
    <row r="2152" spans="5:6" x14ac:dyDescent="0.2">
      <c r="E2152" s="59"/>
      <c r="F2152" s="60"/>
    </row>
    <row r="2153" spans="5:6" x14ac:dyDescent="0.2">
      <c r="E2153" s="59"/>
      <c r="F2153" s="60"/>
    </row>
    <row r="2154" spans="5:6" x14ac:dyDescent="0.2">
      <c r="E2154" s="59"/>
      <c r="F2154" s="60"/>
    </row>
    <row r="2155" spans="5:6" x14ac:dyDescent="0.2">
      <c r="E2155" s="59"/>
      <c r="F2155" s="60"/>
    </row>
    <row r="2156" spans="5:6" x14ac:dyDescent="0.2">
      <c r="E2156" s="59"/>
      <c r="F2156" s="60"/>
    </row>
    <row r="2157" spans="5:6" x14ac:dyDescent="0.2">
      <c r="E2157" s="59"/>
      <c r="F2157" s="60"/>
    </row>
    <row r="2158" spans="5:6" x14ac:dyDescent="0.2">
      <c r="E2158" s="59"/>
      <c r="F2158" s="60"/>
    </row>
    <row r="2159" spans="5:6" x14ac:dyDescent="0.2">
      <c r="E2159" s="59"/>
      <c r="F2159" s="60"/>
    </row>
    <row r="2160" spans="5:6" x14ac:dyDescent="0.2">
      <c r="E2160" s="59"/>
      <c r="F2160" s="60"/>
    </row>
    <row r="2161" spans="5:6" x14ac:dyDescent="0.2">
      <c r="E2161" s="59"/>
      <c r="F2161" s="60"/>
    </row>
    <row r="2162" spans="5:6" x14ac:dyDescent="0.2">
      <c r="E2162" s="59"/>
      <c r="F2162" s="60"/>
    </row>
    <row r="2163" spans="5:6" x14ac:dyDescent="0.2">
      <c r="E2163" s="59"/>
      <c r="F2163" s="60"/>
    </row>
    <row r="2164" spans="5:6" x14ac:dyDescent="0.2">
      <c r="E2164" s="59"/>
      <c r="F2164" s="60"/>
    </row>
    <row r="2165" spans="5:6" x14ac:dyDescent="0.2">
      <c r="E2165" s="59"/>
      <c r="F2165" s="60"/>
    </row>
    <row r="2166" spans="5:6" x14ac:dyDescent="0.2">
      <c r="E2166" s="59"/>
      <c r="F2166" s="60"/>
    </row>
    <row r="2167" spans="5:6" x14ac:dyDescent="0.2">
      <c r="E2167" s="59"/>
      <c r="F2167" s="60"/>
    </row>
    <row r="2168" spans="5:6" x14ac:dyDescent="0.2">
      <c r="E2168" s="59"/>
      <c r="F2168" s="60"/>
    </row>
    <row r="2169" spans="5:6" x14ac:dyDescent="0.2">
      <c r="E2169" s="59"/>
      <c r="F2169" s="60"/>
    </row>
    <row r="2170" spans="5:6" x14ac:dyDescent="0.2">
      <c r="E2170" s="59"/>
      <c r="F2170" s="60"/>
    </row>
    <row r="2171" spans="5:6" x14ac:dyDescent="0.2">
      <c r="E2171" s="59"/>
      <c r="F2171" s="60"/>
    </row>
    <row r="2172" spans="5:6" x14ac:dyDescent="0.2">
      <c r="E2172" s="59"/>
      <c r="F2172" s="60"/>
    </row>
    <row r="2173" spans="5:6" x14ac:dyDescent="0.2">
      <c r="E2173" s="59"/>
      <c r="F2173" s="60"/>
    </row>
    <row r="2174" spans="5:6" x14ac:dyDescent="0.2">
      <c r="E2174" s="59"/>
      <c r="F2174" s="60"/>
    </row>
    <row r="2175" spans="5:6" x14ac:dyDescent="0.2">
      <c r="E2175" s="59"/>
      <c r="F2175" s="60"/>
    </row>
    <row r="2176" spans="5:6" x14ac:dyDescent="0.2">
      <c r="E2176" s="59"/>
      <c r="F2176" s="60"/>
    </row>
    <row r="2177" spans="5:6" x14ac:dyDescent="0.2">
      <c r="E2177" s="59"/>
      <c r="F2177" s="60"/>
    </row>
    <row r="2178" spans="5:6" x14ac:dyDescent="0.2">
      <c r="E2178" s="59"/>
      <c r="F2178" s="60"/>
    </row>
    <row r="2179" spans="5:6" x14ac:dyDescent="0.2">
      <c r="E2179" s="59"/>
      <c r="F2179" s="60"/>
    </row>
    <row r="2180" spans="5:6" x14ac:dyDescent="0.2">
      <c r="E2180" s="59"/>
      <c r="F2180" s="60"/>
    </row>
    <row r="2181" spans="5:6" x14ac:dyDescent="0.2">
      <c r="E2181" s="59"/>
      <c r="F2181" s="60"/>
    </row>
    <row r="2182" spans="5:6" x14ac:dyDescent="0.2">
      <c r="E2182" s="59"/>
      <c r="F2182" s="60"/>
    </row>
    <row r="2183" spans="5:6" x14ac:dyDescent="0.2">
      <c r="E2183" s="59"/>
      <c r="F2183" s="60"/>
    </row>
    <row r="2184" spans="5:6" x14ac:dyDescent="0.2">
      <c r="E2184" s="59"/>
      <c r="F2184" s="60"/>
    </row>
    <row r="2185" spans="5:6" x14ac:dyDescent="0.2">
      <c r="E2185" s="59"/>
      <c r="F2185" s="60"/>
    </row>
    <row r="2186" spans="5:6" x14ac:dyDescent="0.2">
      <c r="E2186" s="59"/>
      <c r="F2186" s="60"/>
    </row>
    <row r="2187" spans="5:6" x14ac:dyDescent="0.2">
      <c r="E2187" s="59"/>
      <c r="F2187" s="60"/>
    </row>
    <row r="2188" spans="5:6" x14ac:dyDescent="0.2">
      <c r="E2188" s="59"/>
      <c r="F2188" s="60"/>
    </row>
    <row r="2189" spans="5:6" x14ac:dyDescent="0.2">
      <c r="E2189" s="59"/>
      <c r="F2189" s="60"/>
    </row>
    <row r="2190" spans="5:6" x14ac:dyDescent="0.2">
      <c r="E2190" s="59"/>
      <c r="F2190" s="60"/>
    </row>
    <row r="2191" spans="5:6" x14ac:dyDescent="0.2">
      <c r="E2191" s="59"/>
      <c r="F2191" s="60"/>
    </row>
    <row r="2192" spans="5:6" x14ac:dyDescent="0.2">
      <c r="E2192" s="59"/>
      <c r="F2192" s="60"/>
    </row>
    <row r="2193" spans="5:6" x14ac:dyDescent="0.2">
      <c r="E2193" s="59"/>
      <c r="F2193" s="60"/>
    </row>
    <row r="2194" spans="5:6" x14ac:dyDescent="0.2">
      <c r="E2194" s="59"/>
      <c r="F2194" s="60"/>
    </row>
    <row r="2195" spans="5:6" x14ac:dyDescent="0.2">
      <c r="E2195" s="59"/>
      <c r="F2195" s="60"/>
    </row>
    <row r="2196" spans="5:6" x14ac:dyDescent="0.2">
      <c r="E2196" s="59"/>
      <c r="F2196" s="60"/>
    </row>
    <row r="2197" spans="5:6" x14ac:dyDescent="0.2">
      <c r="E2197" s="59"/>
      <c r="F2197" s="60"/>
    </row>
    <row r="2198" spans="5:6" x14ac:dyDescent="0.2">
      <c r="E2198" s="59"/>
      <c r="F2198" s="60"/>
    </row>
    <row r="2199" spans="5:6" x14ac:dyDescent="0.2">
      <c r="E2199" s="59"/>
      <c r="F2199" s="60"/>
    </row>
    <row r="2200" spans="5:6" x14ac:dyDescent="0.2">
      <c r="E2200" s="59"/>
      <c r="F2200" s="60"/>
    </row>
    <row r="2201" spans="5:6" x14ac:dyDescent="0.2">
      <c r="E2201" s="59"/>
      <c r="F2201" s="60"/>
    </row>
    <row r="2202" spans="5:6" x14ac:dyDescent="0.2">
      <c r="E2202" s="59"/>
      <c r="F2202" s="60"/>
    </row>
    <row r="2203" spans="5:6" x14ac:dyDescent="0.2">
      <c r="E2203" s="59"/>
      <c r="F2203" s="60"/>
    </row>
    <row r="2204" spans="5:6" x14ac:dyDescent="0.2">
      <c r="E2204" s="59"/>
      <c r="F2204" s="60"/>
    </row>
    <row r="2205" spans="5:6" x14ac:dyDescent="0.2">
      <c r="E2205" s="59"/>
      <c r="F2205" s="60"/>
    </row>
    <row r="2206" spans="5:6" x14ac:dyDescent="0.2">
      <c r="E2206" s="59"/>
      <c r="F2206" s="60"/>
    </row>
    <row r="2207" spans="5:6" x14ac:dyDescent="0.2">
      <c r="E2207" s="59"/>
      <c r="F2207" s="60"/>
    </row>
    <row r="2208" spans="5:6" x14ac:dyDescent="0.2">
      <c r="E2208" s="59"/>
      <c r="F2208" s="60"/>
    </row>
    <row r="2209" spans="5:6" x14ac:dyDescent="0.2">
      <c r="E2209" s="59"/>
      <c r="F2209" s="60"/>
    </row>
    <row r="2210" spans="5:6" x14ac:dyDescent="0.2">
      <c r="E2210" s="59"/>
      <c r="F2210" s="60"/>
    </row>
    <row r="2211" spans="5:6" x14ac:dyDescent="0.2">
      <c r="E2211" s="59"/>
      <c r="F2211" s="60"/>
    </row>
    <row r="2212" spans="5:6" x14ac:dyDescent="0.2">
      <c r="E2212" s="59"/>
      <c r="F2212" s="60"/>
    </row>
    <row r="2213" spans="5:6" x14ac:dyDescent="0.2">
      <c r="E2213" s="59"/>
      <c r="F2213" s="60"/>
    </row>
    <row r="2214" spans="5:6" x14ac:dyDescent="0.2">
      <c r="E2214" s="59"/>
      <c r="F2214" s="60"/>
    </row>
    <row r="2215" spans="5:6" x14ac:dyDescent="0.2">
      <c r="E2215" s="59"/>
      <c r="F2215" s="60"/>
    </row>
    <row r="2216" spans="5:6" x14ac:dyDescent="0.2">
      <c r="E2216" s="59"/>
      <c r="F2216" s="60"/>
    </row>
    <row r="2217" spans="5:6" x14ac:dyDescent="0.2">
      <c r="E2217" s="59"/>
      <c r="F2217" s="60"/>
    </row>
    <row r="2218" spans="5:6" x14ac:dyDescent="0.2">
      <c r="E2218" s="59"/>
      <c r="F2218" s="60"/>
    </row>
    <row r="2219" spans="5:6" x14ac:dyDescent="0.2">
      <c r="E2219" s="59"/>
      <c r="F2219" s="60"/>
    </row>
    <row r="2220" spans="5:6" x14ac:dyDescent="0.2">
      <c r="E2220" s="59"/>
      <c r="F2220" s="60"/>
    </row>
    <row r="2221" spans="5:6" x14ac:dyDescent="0.2">
      <c r="E2221" s="59"/>
      <c r="F2221" s="60"/>
    </row>
    <row r="2222" spans="5:6" x14ac:dyDescent="0.2">
      <c r="E2222" s="59"/>
      <c r="F2222" s="60"/>
    </row>
    <row r="2223" spans="5:6" x14ac:dyDescent="0.2">
      <c r="E2223" s="59"/>
      <c r="F2223" s="60"/>
    </row>
    <row r="2224" spans="5:6" x14ac:dyDescent="0.2">
      <c r="E2224" s="59"/>
      <c r="F2224" s="60"/>
    </row>
    <row r="2225" spans="5:6" x14ac:dyDescent="0.2">
      <c r="E2225" s="59"/>
      <c r="F2225" s="60"/>
    </row>
    <row r="2226" spans="5:6" x14ac:dyDescent="0.2">
      <c r="E2226" s="59"/>
      <c r="F2226" s="60"/>
    </row>
    <row r="2227" spans="5:6" x14ac:dyDescent="0.2">
      <c r="E2227" s="59"/>
      <c r="F2227" s="60"/>
    </row>
    <row r="2228" spans="5:6" x14ac:dyDescent="0.2">
      <c r="E2228" s="59"/>
      <c r="F2228" s="60"/>
    </row>
    <row r="2229" spans="5:6" x14ac:dyDescent="0.2">
      <c r="E2229" s="59"/>
      <c r="F2229" s="60"/>
    </row>
    <row r="2230" spans="5:6" x14ac:dyDescent="0.2">
      <c r="E2230" s="59"/>
      <c r="F2230" s="60"/>
    </row>
    <row r="2231" spans="5:6" x14ac:dyDescent="0.2">
      <c r="E2231" s="59"/>
      <c r="F2231" s="60"/>
    </row>
    <row r="2232" spans="5:6" x14ac:dyDescent="0.2">
      <c r="E2232" s="59"/>
      <c r="F2232" s="60"/>
    </row>
    <row r="2233" spans="5:6" x14ac:dyDescent="0.2">
      <c r="E2233" s="59"/>
      <c r="F2233" s="60"/>
    </row>
    <row r="2234" spans="5:6" x14ac:dyDescent="0.2">
      <c r="E2234" s="59"/>
      <c r="F2234" s="60"/>
    </row>
    <row r="2235" spans="5:6" x14ac:dyDescent="0.2">
      <c r="E2235" s="59"/>
      <c r="F2235" s="60"/>
    </row>
    <row r="2236" spans="5:6" x14ac:dyDescent="0.2">
      <c r="E2236" s="59"/>
      <c r="F2236" s="60"/>
    </row>
    <row r="2237" spans="5:6" x14ac:dyDescent="0.2">
      <c r="E2237" s="59"/>
      <c r="F2237" s="60"/>
    </row>
    <row r="2238" spans="5:6" x14ac:dyDescent="0.2">
      <c r="E2238" s="59"/>
      <c r="F2238" s="60"/>
    </row>
    <row r="2239" spans="5:6" x14ac:dyDescent="0.2">
      <c r="E2239" s="59"/>
      <c r="F2239" s="60"/>
    </row>
    <row r="2240" spans="5:6" x14ac:dyDescent="0.2">
      <c r="E2240" s="59"/>
      <c r="F2240" s="60"/>
    </row>
    <row r="2241" spans="5:6" x14ac:dyDescent="0.2">
      <c r="E2241" s="59"/>
      <c r="F2241" s="60"/>
    </row>
    <row r="2242" spans="5:6" x14ac:dyDescent="0.2">
      <c r="E2242" s="59"/>
      <c r="F2242" s="60"/>
    </row>
    <row r="2243" spans="5:6" x14ac:dyDescent="0.2">
      <c r="E2243" s="59"/>
      <c r="F2243" s="60"/>
    </row>
    <row r="2244" spans="5:6" x14ac:dyDescent="0.2">
      <c r="E2244" s="59"/>
      <c r="F2244" s="60"/>
    </row>
    <row r="2245" spans="5:6" x14ac:dyDescent="0.2">
      <c r="E2245" s="59"/>
      <c r="F2245" s="60"/>
    </row>
    <row r="2246" spans="5:6" x14ac:dyDescent="0.2">
      <c r="E2246" s="59"/>
      <c r="F2246" s="60"/>
    </row>
    <row r="2247" spans="5:6" x14ac:dyDescent="0.2">
      <c r="E2247" s="59"/>
      <c r="F2247" s="60"/>
    </row>
    <row r="2248" spans="5:6" x14ac:dyDescent="0.2">
      <c r="E2248" s="59"/>
      <c r="F2248" s="60"/>
    </row>
    <row r="2249" spans="5:6" x14ac:dyDescent="0.2">
      <c r="E2249" s="59"/>
      <c r="F2249" s="60"/>
    </row>
    <row r="2250" spans="5:6" x14ac:dyDescent="0.2">
      <c r="E2250" s="59"/>
      <c r="F2250" s="60"/>
    </row>
    <row r="2251" spans="5:6" x14ac:dyDescent="0.2">
      <c r="E2251" s="59"/>
      <c r="F2251" s="60"/>
    </row>
    <row r="2252" spans="5:6" x14ac:dyDescent="0.2">
      <c r="E2252" s="59"/>
      <c r="F2252" s="60"/>
    </row>
    <row r="2253" spans="5:6" x14ac:dyDescent="0.2">
      <c r="E2253" s="59"/>
      <c r="F2253" s="60"/>
    </row>
    <row r="2254" spans="5:6" x14ac:dyDescent="0.2">
      <c r="E2254" s="59"/>
      <c r="F2254" s="60"/>
    </row>
    <row r="2255" spans="5:6" x14ac:dyDescent="0.2">
      <c r="E2255" s="59"/>
      <c r="F2255" s="60"/>
    </row>
    <row r="2256" spans="5:6" x14ac:dyDescent="0.2">
      <c r="E2256" s="59"/>
      <c r="F2256" s="60"/>
    </row>
    <row r="2257" spans="5:6" x14ac:dyDescent="0.2">
      <c r="E2257" s="59"/>
      <c r="F2257" s="60"/>
    </row>
    <row r="2258" spans="5:6" x14ac:dyDescent="0.2">
      <c r="E2258" s="59"/>
      <c r="F2258" s="60"/>
    </row>
    <row r="2259" spans="5:6" x14ac:dyDescent="0.2">
      <c r="E2259" s="59"/>
      <c r="F2259" s="60"/>
    </row>
    <row r="2260" spans="5:6" x14ac:dyDescent="0.2">
      <c r="E2260" s="59"/>
      <c r="F2260" s="60"/>
    </row>
    <row r="2261" spans="5:6" x14ac:dyDescent="0.2">
      <c r="E2261" s="59"/>
      <c r="F2261" s="60"/>
    </row>
    <row r="2262" spans="5:6" x14ac:dyDescent="0.2">
      <c r="E2262" s="59"/>
      <c r="F2262" s="60"/>
    </row>
    <row r="2263" spans="5:6" x14ac:dyDescent="0.2">
      <c r="E2263" s="59"/>
      <c r="F2263" s="60"/>
    </row>
    <row r="2264" spans="5:6" x14ac:dyDescent="0.2">
      <c r="E2264" s="59"/>
      <c r="F2264" s="60"/>
    </row>
    <row r="2265" spans="5:6" x14ac:dyDescent="0.2">
      <c r="E2265" s="59"/>
      <c r="F2265" s="60"/>
    </row>
    <row r="2266" spans="5:6" x14ac:dyDescent="0.2">
      <c r="E2266" s="59"/>
      <c r="F2266" s="60"/>
    </row>
    <row r="2267" spans="5:6" x14ac:dyDescent="0.2">
      <c r="E2267" s="59"/>
      <c r="F2267" s="60"/>
    </row>
    <row r="2268" spans="5:6" x14ac:dyDescent="0.2">
      <c r="E2268" s="59"/>
      <c r="F2268" s="60"/>
    </row>
    <row r="2269" spans="5:6" x14ac:dyDescent="0.2">
      <c r="E2269" s="59"/>
      <c r="F2269" s="60"/>
    </row>
    <row r="2270" spans="5:6" x14ac:dyDescent="0.2">
      <c r="E2270" s="59"/>
      <c r="F2270" s="60"/>
    </row>
    <row r="2271" spans="5:6" x14ac:dyDescent="0.2">
      <c r="E2271" s="59"/>
      <c r="F2271" s="60"/>
    </row>
    <row r="2272" spans="5:6" x14ac:dyDescent="0.2">
      <c r="E2272" s="59"/>
      <c r="F2272" s="60"/>
    </row>
    <row r="2273" spans="5:6" x14ac:dyDescent="0.2">
      <c r="E2273" s="59"/>
      <c r="F2273" s="60"/>
    </row>
    <row r="2274" spans="5:6" x14ac:dyDescent="0.2">
      <c r="E2274" s="59"/>
      <c r="F2274" s="60"/>
    </row>
    <row r="2275" spans="5:6" x14ac:dyDescent="0.2">
      <c r="E2275" s="59"/>
      <c r="F2275" s="60"/>
    </row>
    <row r="2276" spans="5:6" x14ac:dyDescent="0.2">
      <c r="E2276" s="59"/>
      <c r="F2276" s="60"/>
    </row>
    <row r="2277" spans="5:6" x14ac:dyDescent="0.2">
      <c r="E2277" s="59"/>
      <c r="F2277" s="60"/>
    </row>
    <row r="2278" spans="5:6" x14ac:dyDescent="0.2">
      <c r="E2278" s="59"/>
      <c r="F2278" s="60"/>
    </row>
    <row r="2279" spans="5:6" x14ac:dyDescent="0.2">
      <c r="E2279" s="59"/>
      <c r="F2279" s="60"/>
    </row>
    <row r="2280" spans="5:6" x14ac:dyDescent="0.2">
      <c r="E2280" s="59"/>
      <c r="F2280" s="60"/>
    </row>
    <row r="2281" spans="5:6" x14ac:dyDescent="0.2">
      <c r="E2281" s="59"/>
      <c r="F2281" s="60"/>
    </row>
    <row r="2282" spans="5:6" x14ac:dyDescent="0.2">
      <c r="E2282" s="59"/>
      <c r="F2282" s="60"/>
    </row>
    <row r="2283" spans="5:6" x14ac:dyDescent="0.2">
      <c r="E2283" s="59"/>
      <c r="F2283" s="60"/>
    </row>
    <row r="2284" spans="5:6" x14ac:dyDescent="0.2">
      <c r="E2284" s="59"/>
      <c r="F2284" s="60"/>
    </row>
    <row r="2285" spans="5:6" x14ac:dyDescent="0.2">
      <c r="E2285" s="59"/>
      <c r="F2285" s="60"/>
    </row>
    <row r="2286" spans="5:6" x14ac:dyDescent="0.2">
      <c r="E2286" s="59"/>
      <c r="F2286" s="60"/>
    </row>
    <row r="2287" spans="5:6" x14ac:dyDescent="0.2">
      <c r="E2287" s="59"/>
      <c r="F2287" s="60"/>
    </row>
    <row r="2288" spans="5:6" x14ac:dyDescent="0.2">
      <c r="E2288" s="59"/>
      <c r="F2288" s="60"/>
    </row>
    <row r="2289" spans="5:6" x14ac:dyDescent="0.2">
      <c r="E2289" s="59"/>
      <c r="F2289" s="60"/>
    </row>
    <row r="2290" spans="5:6" x14ac:dyDescent="0.2">
      <c r="E2290" s="59"/>
      <c r="F2290" s="60"/>
    </row>
    <row r="2291" spans="5:6" x14ac:dyDescent="0.2">
      <c r="E2291" s="59"/>
      <c r="F2291" s="60"/>
    </row>
    <row r="2292" spans="5:6" x14ac:dyDescent="0.2">
      <c r="E2292" s="59"/>
      <c r="F2292" s="60"/>
    </row>
    <row r="2293" spans="5:6" x14ac:dyDescent="0.2">
      <c r="E2293" s="59"/>
      <c r="F2293" s="60"/>
    </row>
    <row r="2294" spans="5:6" x14ac:dyDescent="0.2">
      <c r="E2294" s="59"/>
      <c r="F2294" s="60"/>
    </row>
    <row r="2295" spans="5:6" x14ac:dyDescent="0.2">
      <c r="E2295" s="59"/>
      <c r="F2295" s="60"/>
    </row>
    <row r="2296" spans="5:6" x14ac:dyDescent="0.2">
      <c r="E2296" s="59"/>
      <c r="F2296" s="60"/>
    </row>
    <row r="2297" spans="5:6" x14ac:dyDescent="0.2">
      <c r="E2297" s="59"/>
      <c r="F2297" s="60"/>
    </row>
    <row r="2298" spans="5:6" x14ac:dyDescent="0.2">
      <c r="E2298" s="59"/>
      <c r="F2298" s="60"/>
    </row>
    <row r="2299" spans="5:6" x14ac:dyDescent="0.2">
      <c r="E2299" s="59"/>
      <c r="F2299" s="60"/>
    </row>
    <row r="2300" spans="5:6" x14ac:dyDescent="0.2">
      <c r="E2300" s="59"/>
      <c r="F2300" s="60"/>
    </row>
    <row r="2301" spans="5:6" x14ac:dyDescent="0.2">
      <c r="E2301" s="59"/>
      <c r="F2301" s="60"/>
    </row>
    <row r="2302" spans="5:6" x14ac:dyDescent="0.2">
      <c r="E2302" s="59"/>
      <c r="F2302" s="60"/>
    </row>
    <row r="2303" spans="5:6" x14ac:dyDescent="0.2">
      <c r="E2303" s="59"/>
      <c r="F2303" s="60"/>
    </row>
    <row r="2304" spans="5:6" x14ac:dyDescent="0.2">
      <c r="E2304" s="59"/>
      <c r="F2304" s="60"/>
    </row>
    <row r="2305" spans="5:6" x14ac:dyDescent="0.2">
      <c r="E2305" s="59"/>
      <c r="F2305" s="60"/>
    </row>
    <row r="2306" spans="5:6" x14ac:dyDescent="0.2">
      <c r="E2306" s="59"/>
      <c r="F2306" s="60"/>
    </row>
    <row r="2307" spans="5:6" x14ac:dyDescent="0.2">
      <c r="E2307" s="59"/>
      <c r="F2307" s="60"/>
    </row>
    <row r="2308" spans="5:6" x14ac:dyDescent="0.2">
      <c r="E2308" s="59"/>
      <c r="F2308" s="60"/>
    </row>
    <row r="2309" spans="5:6" x14ac:dyDescent="0.2">
      <c r="E2309" s="59"/>
      <c r="F2309" s="60"/>
    </row>
    <row r="2310" spans="5:6" x14ac:dyDescent="0.2">
      <c r="E2310" s="59"/>
      <c r="F2310" s="60"/>
    </row>
    <row r="2311" spans="5:6" x14ac:dyDescent="0.2">
      <c r="E2311" s="59"/>
      <c r="F2311" s="60"/>
    </row>
    <row r="2312" spans="5:6" x14ac:dyDescent="0.2">
      <c r="E2312" s="59"/>
      <c r="F2312" s="60"/>
    </row>
    <row r="2313" spans="5:6" x14ac:dyDescent="0.2">
      <c r="E2313" s="59"/>
      <c r="F2313" s="60"/>
    </row>
    <row r="2314" spans="5:6" x14ac:dyDescent="0.2">
      <c r="E2314" s="59"/>
      <c r="F2314" s="60"/>
    </row>
    <row r="2315" spans="5:6" x14ac:dyDescent="0.2">
      <c r="E2315" s="59"/>
      <c r="F2315" s="60"/>
    </row>
    <row r="2316" spans="5:6" x14ac:dyDescent="0.2">
      <c r="E2316" s="59"/>
      <c r="F2316" s="60"/>
    </row>
    <row r="2317" spans="5:6" x14ac:dyDescent="0.2">
      <c r="E2317" s="59"/>
      <c r="F2317" s="60"/>
    </row>
    <row r="2318" spans="5:6" x14ac:dyDescent="0.2">
      <c r="E2318" s="59"/>
      <c r="F2318" s="60"/>
    </row>
    <row r="2319" spans="5:6" x14ac:dyDescent="0.2">
      <c r="E2319" s="59"/>
      <c r="F2319" s="60"/>
    </row>
    <row r="2320" spans="5:6" x14ac:dyDescent="0.2">
      <c r="E2320" s="59"/>
      <c r="F2320" s="60"/>
    </row>
    <row r="2321" spans="5:6" x14ac:dyDescent="0.2">
      <c r="E2321" s="59"/>
      <c r="F2321" s="60"/>
    </row>
    <row r="2322" spans="5:6" x14ac:dyDescent="0.2">
      <c r="E2322" s="59"/>
      <c r="F2322" s="60"/>
    </row>
    <row r="2323" spans="5:6" x14ac:dyDescent="0.2">
      <c r="E2323" s="59"/>
      <c r="F2323" s="60"/>
    </row>
    <row r="2324" spans="5:6" x14ac:dyDescent="0.2">
      <c r="E2324" s="59"/>
      <c r="F2324" s="60"/>
    </row>
    <row r="2325" spans="5:6" x14ac:dyDescent="0.2">
      <c r="E2325" s="59"/>
      <c r="F2325" s="60"/>
    </row>
    <row r="2326" spans="5:6" x14ac:dyDescent="0.2">
      <c r="E2326" s="59"/>
      <c r="F2326" s="60"/>
    </row>
    <row r="2327" spans="5:6" x14ac:dyDescent="0.2">
      <c r="E2327" s="59"/>
      <c r="F2327" s="60"/>
    </row>
    <row r="2328" spans="5:6" x14ac:dyDescent="0.2">
      <c r="E2328" s="59"/>
      <c r="F2328" s="60"/>
    </row>
    <row r="2329" spans="5:6" x14ac:dyDescent="0.2">
      <c r="E2329" s="59"/>
      <c r="F2329" s="60"/>
    </row>
    <row r="2330" spans="5:6" x14ac:dyDescent="0.2">
      <c r="E2330" s="59"/>
      <c r="F2330" s="60"/>
    </row>
    <row r="2331" spans="5:6" x14ac:dyDescent="0.2">
      <c r="E2331" s="59"/>
      <c r="F2331" s="60"/>
    </row>
    <row r="2332" spans="5:6" x14ac:dyDescent="0.2">
      <c r="E2332" s="59"/>
      <c r="F2332" s="60"/>
    </row>
    <row r="2333" spans="5:6" x14ac:dyDescent="0.2">
      <c r="E2333" s="59"/>
      <c r="F2333" s="60"/>
    </row>
    <row r="2334" spans="5:6" x14ac:dyDescent="0.2">
      <c r="E2334" s="59"/>
      <c r="F2334" s="60"/>
    </row>
    <row r="2335" spans="5:6" x14ac:dyDescent="0.2">
      <c r="E2335" s="59"/>
      <c r="F2335" s="60"/>
    </row>
    <row r="2336" spans="5:6" x14ac:dyDescent="0.2">
      <c r="E2336" s="59"/>
      <c r="F2336" s="60"/>
    </row>
    <row r="2337" spans="5:6" x14ac:dyDescent="0.2">
      <c r="E2337" s="59"/>
      <c r="F2337" s="60"/>
    </row>
    <row r="2338" spans="5:6" x14ac:dyDescent="0.2">
      <c r="E2338" s="59"/>
      <c r="F2338" s="60"/>
    </row>
    <row r="2339" spans="5:6" x14ac:dyDescent="0.2">
      <c r="E2339" s="59"/>
      <c r="F2339" s="60"/>
    </row>
    <row r="2340" spans="5:6" x14ac:dyDescent="0.2">
      <c r="E2340" s="59"/>
      <c r="F2340" s="60"/>
    </row>
    <row r="2341" spans="5:6" x14ac:dyDescent="0.2">
      <c r="E2341" s="59"/>
      <c r="F2341" s="60"/>
    </row>
    <row r="2342" spans="5:6" x14ac:dyDescent="0.2">
      <c r="E2342" s="59"/>
      <c r="F2342" s="60"/>
    </row>
    <row r="2343" spans="5:6" x14ac:dyDescent="0.2">
      <c r="E2343" s="59"/>
      <c r="F2343" s="60"/>
    </row>
    <row r="2344" spans="5:6" x14ac:dyDescent="0.2">
      <c r="E2344" s="59"/>
      <c r="F2344" s="60"/>
    </row>
    <row r="2345" spans="5:6" x14ac:dyDescent="0.2">
      <c r="E2345" s="59"/>
      <c r="F2345" s="60"/>
    </row>
    <row r="2346" spans="5:6" x14ac:dyDescent="0.2">
      <c r="E2346" s="59"/>
      <c r="F2346" s="60"/>
    </row>
    <row r="2347" spans="5:6" x14ac:dyDescent="0.2">
      <c r="E2347" s="59"/>
      <c r="F2347" s="60"/>
    </row>
    <row r="2348" spans="5:6" x14ac:dyDescent="0.2">
      <c r="E2348" s="59"/>
      <c r="F2348" s="60"/>
    </row>
    <row r="2349" spans="5:6" x14ac:dyDescent="0.2">
      <c r="E2349" s="59"/>
      <c r="F2349" s="60"/>
    </row>
    <row r="2350" spans="5:6" x14ac:dyDescent="0.2">
      <c r="E2350" s="59"/>
      <c r="F2350" s="60"/>
    </row>
    <row r="2351" spans="5:6" x14ac:dyDescent="0.2">
      <c r="E2351" s="59"/>
      <c r="F2351" s="60"/>
    </row>
    <row r="2352" spans="5:6" x14ac:dyDescent="0.2">
      <c r="E2352" s="59"/>
      <c r="F2352" s="60"/>
    </row>
    <row r="2353" spans="5:6" x14ac:dyDescent="0.2">
      <c r="E2353" s="59"/>
      <c r="F2353" s="60"/>
    </row>
    <row r="2354" spans="5:6" x14ac:dyDescent="0.2">
      <c r="E2354" s="59"/>
      <c r="F2354" s="60"/>
    </row>
    <row r="2355" spans="5:6" x14ac:dyDescent="0.2">
      <c r="E2355" s="59"/>
      <c r="F2355" s="60"/>
    </row>
    <row r="2356" spans="5:6" x14ac:dyDescent="0.2">
      <c r="E2356" s="59"/>
      <c r="F2356" s="60"/>
    </row>
    <row r="2357" spans="5:6" x14ac:dyDescent="0.2">
      <c r="E2357" s="59"/>
      <c r="F2357" s="60"/>
    </row>
    <row r="2358" spans="5:6" x14ac:dyDescent="0.2">
      <c r="E2358" s="59"/>
      <c r="F2358" s="60"/>
    </row>
    <row r="2359" spans="5:6" x14ac:dyDescent="0.2">
      <c r="E2359" s="59"/>
      <c r="F2359" s="60"/>
    </row>
    <row r="2360" spans="5:6" x14ac:dyDescent="0.2">
      <c r="E2360" s="59"/>
      <c r="F2360" s="60"/>
    </row>
    <row r="2361" spans="5:6" x14ac:dyDescent="0.2">
      <c r="E2361" s="59"/>
      <c r="F2361" s="60"/>
    </row>
    <row r="2362" spans="5:6" x14ac:dyDescent="0.2">
      <c r="E2362" s="59"/>
      <c r="F2362" s="60"/>
    </row>
    <row r="2363" spans="5:6" x14ac:dyDescent="0.2">
      <c r="E2363" s="59"/>
      <c r="F2363" s="60"/>
    </row>
    <row r="2364" spans="5:6" x14ac:dyDescent="0.2">
      <c r="E2364" s="59"/>
      <c r="F2364" s="60"/>
    </row>
    <row r="2365" spans="5:6" x14ac:dyDescent="0.2">
      <c r="E2365" s="59"/>
      <c r="F2365" s="60"/>
    </row>
    <row r="2366" spans="5:6" x14ac:dyDescent="0.2">
      <c r="E2366" s="59"/>
      <c r="F2366" s="60"/>
    </row>
    <row r="2367" spans="5:6" x14ac:dyDescent="0.2">
      <c r="E2367" s="59"/>
      <c r="F2367" s="60"/>
    </row>
    <row r="2368" spans="5:6" x14ac:dyDescent="0.2">
      <c r="E2368" s="59"/>
      <c r="F2368" s="60"/>
    </row>
    <row r="2369" spans="5:6" x14ac:dyDescent="0.2">
      <c r="E2369" s="59"/>
      <c r="F2369" s="60"/>
    </row>
    <row r="2370" spans="5:6" x14ac:dyDescent="0.2">
      <c r="E2370" s="59"/>
      <c r="F2370" s="60"/>
    </row>
    <row r="2371" spans="5:6" x14ac:dyDescent="0.2">
      <c r="E2371" s="59"/>
      <c r="F2371" s="60"/>
    </row>
    <row r="2372" spans="5:6" x14ac:dyDescent="0.2">
      <c r="E2372" s="59"/>
      <c r="F2372" s="60"/>
    </row>
    <row r="2373" spans="5:6" x14ac:dyDescent="0.2">
      <c r="E2373" s="59"/>
      <c r="F2373" s="60"/>
    </row>
    <row r="2374" spans="5:6" x14ac:dyDescent="0.2">
      <c r="E2374" s="59"/>
      <c r="F2374" s="60"/>
    </row>
    <row r="2375" spans="5:6" x14ac:dyDescent="0.2">
      <c r="E2375" s="59"/>
      <c r="F2375" s="60"/>
    </row>
    <row r="2376" spans="5:6" x14ac:dyDescent="0.2">
      <c r="E2376" s="59"/>
      <c r="F2376" s="60"/>
    </row>
    <row r="2377" spans="5:6" x14ac:dyDescent="0.2">
      <c r="E2377" s="59"/>
      <c r="F2377" s="60"/>
    </row>
    <row r="2378" spans="5:6" x14ac:dyDescent="0.2">
      <c r="E2378" s="59"/>
      <c r="F2378" s="60"/>
    </row>
    <row r="2379" spans="5:6" x14ac:dyDescent="0.2">
      <c r="E2379" s="59"/>
      <c r="F2379" s="60"/>
    </row>
    <row r="2380" spans="5:6" x14ac:dyDescent="0.2">
      <c r="E2380" s="59"/>
      <c r="F2380" s="60"/>
    </row>
    <row r="2381" spans="5:6" x14ac:dyDescent="0.2">
      <c r="E2381" s="59"/>
      <c r="F2381" s="60"/>
    </row>
    <row r="2382" spans="5:6" x14ac:dyDescent="0.2">
      <c r="E2382" s="59"/>
      <c r="F2382" s="60"/>
    </row>
    <row r="2383" spans="5:6" x14ac:dyDescent="0.2">
      <c r="E2383" s="59"/>
      <c r="F2383" s="60"/>
    </row>
    <row r="2384" spans="5:6" x14ac:dyDescent="0.2">
      <c r="E2384" s="59"/>
      <c r="F2384" s="60"/>
    </row>
    <row r="2385" spans="5:6" x14ac:dyDescent="0.2">
      <c r="E2385" s="59"/>
      <c r="F2385" s="60"/>
    </row>
    <row r="2386" spans="5:6" x14ac:dyDescent="0.2">
      <c r="E2386" s="59"/>
      <c r="F2386" s="60"/>
    </row>
    <row r="2387" spans="5:6" x14ac:dyDescent="0.2">
      <c r="E2387" s="59"/>
      <c r="F2387" s="60"/>
    </row>
    <row r="2388" spans="5:6" x14ac:dyDescent="0.2">
      <c r="E2388" s="59"/>
      <c r="F2388" s="60"/>
    </row>
    <row r="2389" spans="5:6" x14ac:dyDescent="0.2">
      <c r="E2389" s="59"/>
      <c r="F2389" s="60"/>
    </row>
    <row r="2390" spans="5:6" x14ac:dyDescent="0.2">
      <c r="E2390" s="59"/>
      <c r="F2390" s="60"/>
    </row>
    <row r="2391" spans="5:6" x14ac:dyDescent="0.2">
      <c r="E2391" s="59"/>
      <c r="F2391" s="60"/>
    </row>
    <row r="2392" spans="5:6" x14ac:dyDescent="0.2">
      <c r="E2392" s="59"/>
      <c r="F2392" s="60"/>
    </row>
    <row r="2393" spans="5:6" x14ac:dyDescent="0.2">
      <c r="E2393" s="59"/>
      <c r="F2393" s="60"/>
    </row>
    <row r="2394" spans="5:6" x14ac:dyDescent="0.2">
      <c r="E2394" s="59"/>
      <c r="F2394" s="60"/>
    </row>
    <row r="2395" spans="5:6" x14ac:dyDescent="0.2">
      <c r="E2395" s="59"/>
      <c r="F2395" s="60"/>
    </row>
    <row r="2396" spans="5:6" x14ac:dyDescent="0.2">
      <c r="E2396" s="59"/>
      <c r="F2396" s="60"/>
    </row>
    <row r="2397" spans="5:6" x14ac:dyDescent="0.2">
      <c r="E2397" s="59"/>
      <c r="F2397" s="60"/>
    </row>
    <row r="2398" spans="5:6" x14ac:dyDescent="0.2">
      <c r="E2398" s="59"/>
      <c r="F2398" s="60"/>
    </row>
    <row r="2399" spans="5:6" x14ac:dyDescent="0.2">
      <c r="E2399" s="59"/>
      <c r="F2399" s="60"/>
    </row>
    <row r="2400" spans="5:6" x14ac:dyDescent="0.2">
      <c r="E2400" s="59"/>
      <c r="F2400" s="60"/>
    </row>
    <row r="2401" spans="5:6" x14ac:dyDescent="0.2">
      <c r="E2401" s="59"/>
      <c r="F2401" s="60"/>
    </row>
    <row r="2402" spans="5:6" x14ac:dyDescent="0.2">
      <c r="E2402" s="59"/>
      <c r="F2402" s="60"/>
    </row>
    <row r="2403" spans="5:6" x14ac:dyDescent="0.2">
      <c r="E2403" s="59"/>
      <c r="F2403" s="60"/>
    </row>
    <row r="2404" spans="5:6" x14ac:dyDescent="0.2">
      <c r="E2404" s="59"/>
      <c r="F2404" s="60"/>
    </row>
    <row r="2405" spans="5:6" x14ac:dyDescent="0.2">
      <c r="E2405" s="59"/>
      <c r="F2405" s="60"/>
    </row>
    <row r="2406" spans="5:6" x14ac:dyDescent="0.2">
      <c r="E2406" s="59"/>
      <c r="F2406" s="60"/>
    </row>
    <row r="2407" spans="5:6" x14ac:dyDescent="0.2">
      <c r="E2407" s="59"/>
      <c r="F2407" s="60"/>
    </row>
    <row r="2408" spans="5:6" x14ac:dyDescent="0.2">
      <c r="E2408" s="59"/>
      <c r="F2408" s="60"/>
    </row>
    <row r="2409" spans="5:6" x14ac:dyDescent="0.2">
      <c r="E2409" s="59"/>
      <c r="F2409" s="60"/>
    </row>
    <row r="2410" spans="5:6" x14ac:dyDescent="0.2">
      <c r="E2410" s="59"/>
      <c r="F2410" s="60"/>
    </row>
    <row r="2411" spans="5:6" x14ac:dyDescent="0.2">
      <c r="E2411" s="59"/>
      <c r="F2411" s="60"/>
    </row>
    <row r="2412" spans="5:6" x14ac:dyDescent="0.2">
      <c r="E2412" s="59"/>
      <c r="F2412" s="60"/>
    </row>
    <row r="2413" spans="5:6" x14ac:dyDescent="0.2">
      <c r="E2413" s="59"/>
      <c r="F2413" s="60"/>
    </row>
    <row r="2414" spans="5:6" x14ac:dyDescent="0.2">
      <c r="E2414" s="59"/>
      <c r="F2414" s="60"/>
    </row>
    <row r="2415" spans="5:6" x14ac:dyDescent="0.2">
      <c r="E2415" s="59"/>
      <c r="F2415" s="60"/>
    </row>
    <row r="2416" spans="5:6" x14ac:dyDescent="0.2">
      <c r="E2416" s="59"/>
      <c r="F2416" s="60"/>
    </row>
    <row r="2417" spans="5:6" x14ac:dyDescent="0.2">
      <c r="E2417" s="59"/>
      <c r="F2417" s="60"/>
    </row>
    <row r="2418" spans="5:6" x14ac:dyDescent="0.2">
      <c r="E2418" s="59"/>
      <c r="F2418" s="60"/>
    </row>
    <row r="2419" spans="5:6" x14ac:dyDescent="0.2">
      <c r="E2419" s="59"/>
      <c r="F2419" s="60"/>
    </row>
    <row r="2420" spans="5:6" x14ac:dyDescent="0.2">
      <c r="E2420" s="59"/>
      <c r="F2420" s="60"/>
    </row>
    <row r="2421" spans="5:6" x14ac:dyDescent="0.2">
      <c r="E2421" s="59"/>
      <c r="F2421" s="60"/>
    </row>
    <row r="2422" spans="5:6" x14ac:dyDescent="0.2">
      <c r="E2422" s="59"/>
      <c r="F2422" s="60"/>
    </row>
    <row r="2423" spans="5:6" x14ac:dyDescent="0.2">
      <c r="E2423" s="59"/>
      <c r="F2423" s="60"/>
    </row>
    <row r="2424" spans="5:6" x14ac:dyDescent="0.2">
      <c r="E2424" s="59"/>
      <c r="F2424" s="60"/>
    </row>
    <row r="2425" spans="5:6" x14ac:dyDescent="0.2">
      <c r="E2425" s="59"/>
      <c r="F2425" s="60"/>
    </row>
    <row r="2426" spans="5:6" x14ac:dyDescent="0.2">
      <c r="E2426" s="59"/>
      <c r="F2426" s="60"/>
    </row>
    <row r="2427" spans="5:6" x14ac:dyDescent="0.2">
      <c r="E2427" s="59"/>
      <c r="F2427" s="60"/>
    </row>
    <row r="2428" spans="5:6" x14ac:dyDescent="0.2">
      <c r="E2428" s="59"/>
      <c r="F2428" s="60"/>
    </row>
    <row r="2429" spans="5:6" x14ac:dyDescent="0.2">
      <c r="E2429" s="59"/>
      <c r="F2429" s="60"/>
    </row>
    <row r="2430" spans="5:6" x14ac:dyDescent="0.2">
      <c r="E2430" s="59"/>
      <c r="F2430" s="60"/>
    </row>
    <row r="2431" spans="5:6" x14ac:dyDescent="0.2">
      <c r="E2431" s="59"/>
      <c r="F2431" s="60"/>
    </row>
    <row r="2432" spans="5:6" x14ac:dyDescent="0.2">
      <c r="E2432" s="59"/>
      <c r="F2432" s="60"/>
    </row>
    <row r="2433" spans="5:6" x14ac:dyDescent="0.2">
      <c r="E2433" s="59"/>
      <c r="F2433" s="60"/>
    </row>
    <row r="2434" spans="5:6" x14ac:dyDescent="0.2">
      <c r="E2434" s="59"/>
      <c r="F2434" s="60"/>
    </row>
    <row r="2435" spans="5:6" x14ac:dyDescent="0.2">
      <c r="E2435" s="59"/>
      <c r="F2435" s="60"/>
    </row>
    <row r="2436" spans="5:6" x14ac:dyDescent="0.2">
      <c r="E2436" s="59"/>
      <c r="F2436" s="60"/>
    </row>
    <row r="2437" spans="5:6" x14ac:dyDescent="0.2">
      <c r="E2437" s="59"/>
      <c r="F2437" s="60"/>
    </row>
    <row r="2438" spans="5:6" x14ac:dyDescent="0.2">
      <c r="E2438" s="59"/>
      <c r="F2438" s="60"/>
    </row>
    <row r="2439" spans="5:6" x14ac:dyDescent="0.2">
      <c r="E2439" s="59"/>
      <c r="F2439" s="60"/>
    </row>
    <row r="2440" spans="5:6" x14ac:dyDescent="0.2">
      <c r="E2440" s="59"/>
      <c r="F2440" s="60"/>
    </row>
    <row r="2441" spans="5:6" x14ac:dyDescent="0.2">
      <c r="E2441" s="59"/>
      <c r="F2441" s="60"/>
    </row>
    <row r="2442" spans="5:6" x14ac:dyDescent="0.2">
      <c r="E2442" s="59"/>
      <c r="F2442" s="60"/>
    </row>
    <row r="2443" spans="5:6" x14ac:dyDescent="0.2">
      <c r="E2443" s="59"/>
      <c r="F2443" s="60"/>
    </row>
    <row r="2444" spans="5:6" x14ac:dyDescent="0.2">
      <c r="E2444" s="59"/>
      <c r="F2444" s="60"/>
    </row>
    <row r="2445" spans="5:6" x14ac:dyDescent="0.2">
      <c r="E2445" s="59"/>
      <c r="F2445" s="60"/>
    </row>
    <row r="2446" spans="5:6" x14ac:dyDescent="0.2">
      <c r="E2446" s="59"/>
      <c r="F2446" s="60"/>
    </row>
    <row r="2447" spans="5:6" x14ac:dyDescent="0.2">
      <c r="E2447" s="59"/>
      <c r="F2447" s="60"/>
    </row>
    <row r="2448" spans="5:6" x14ac:dyDescent="0.2">
      <c r="E2448" s="59"/>
      <c r="F2448" s="60"/>
    </row>
    <row r="2449" spans="5:6" x14ac:dyDescent="0.2">
      <c r="E2449" s="59"/>
      <c r="F2449" s="60"/>
    </row>
    <row r="2450" spans="5:6" x14ac:dyDescent="0.2">
      <c r="E2450" s="59"/>
      <c r="F2450" s="60"/>
    </row>
    <row r="2451" spans="5:6" x14ac:dyDescent="0.2">
      <c r="E2451" s="59"/>
      <c r="F2451" s="60"/>
    </row>
    <row r="2452" spans="5:6" x14ac:dyDescent="0.2">
      <c r="E2452" s="59"/>
      <c r="F2452" s="60"/>
    </row>
    <row r="2453" spans="5:6" x14ac:dyDescent="0.2">
      <c r="E2453" s="59"/>
      <c r="F2453" s="60"/>
    </row>
    <row r="2454" spans="5:6" x14ac:dyDescent="0.2">
      <c r="E2454" s="59"/>
      <c r="F2454" s="60"/>
    </row>
    <row r="2455" spans="5:6" x14ac:dyDescent="0.2">
      <c r="E2455" s="59"/>
      <c r="F2455" s="60"/>
    </row>
    <row r="2456" spans="5:6" x14ac:dyDescent="0.2">
      <c r="E2456" s="59"/>
      <c r="F2456" s="60"/>
    </row>
    <row r="2457" spans="5:6" x14ac:dyDescent="0.2">
      <c r="E2457" s="59"/>
      <c r="F2457" s="60"/>
    </row>
    <row r="2458" spans="5:6" x14ac:dyDescent="0.2">
      <c r="E2458" s="59"/>
      <c r="F2458" s="60"/>
    </row>
    <row r="2459" spans="5:6" x14ac:dyDescent="0.2">
      <c r="E2459" s="59"/>
      <c r="F2459" s="60"/>
    </row>
    <row r="2460" spans="5:6" x14ac:dyDescent="0.2">
      <c r="E2460" s="59"/>
      <c r="F2460" s="60"/>
    </row>
    <row r="2461" spans="5:6" x14ac:dyDescent="0.2">
      <c r="E2461" s="59"/>
      <c r="F2461" s="60"/>
    </row>
    <row r="2462" spans="5:6" x14ac:dyDescent="0.2">
      <c r="E2462" s="59"/>
      <c r="F2462" s="60"/>
    </row>
    <row r="2463" spans="5:6" x14ac:dyDescent="0.2">
      <c r="E2463" s="59"/>
      <c r="F2463" s="60"/>
    </row>
    <row r="2464" spans="5:6" x14ac:dyDescent="0.2">
      <c r="E2464" s="59"/>
      <c r="F2464" s="60"/>
    </row>
    <row r="2465" spans="5:6" x14ac:dyDescent="0.2">
      <c r="E2465" s="59"/>
      <c r="F2465" s="60"/>
    </row>
    <row r="2466" spans="5:6" x14ac:dyDescent="0.2">
      <c r="E2466" s="59"/>
      <c r="F2466" s="60"/>
    </row>
    <row r="2467" spans="5:6" x14ac:dyDescent="0.2">
      <c r="E2467" s="59"/>
      <c r="F2467" s="60"/>
    </row>
    <row r="2468" spans="5:6" x14ac:dyDescent="0.2">
      <c r="E2468" s="59"/>
      <c r="F2468" s="60"/>
    </row>
    <row r="2469" spans="5:6" x14ac:dyDescent="0.2">
      <c r="E2469" s="59"/>
      <c r="F2469" s="60"/>
    </row>
    <row r="2470" spans="5:6" x14ac:dyDescent="0.2">
      <c r="E2470" s="59"/>
      <c r="F2470" s="60"/>
    </row>
    <row r="2471" spans="5:6" x14ac:dyDescent="0.2">
      <c r="E2471" s="59"/>
      <c r="F2471" s="60"/>
    </row>
    <row r="2472" spans="5:6" x14ac:dyDescent="0.2">
      <c r="E2472" s="59"/>
      <c r="F2472" s="60"/>
    </row>
    <row r="2473" spans="5:6" x14ac:dyDescent="0.2">
      <c r="E2473" s="59"/>
      <c r="F2473" s="60"/>
    </row>
    <row r="2474" spans="5:6" x14ac:dyDescent="0.2">
      <c r="E2474" s="59"/>
      <c r="F2474" s="60"/>
    </row>
    <row r="2475" spans="5:6" x14ac:dyDescent="0.2">
      <c r="E2475" s="59"/>
      <c r="F2475" s="60"/>
    </row>
    <row r="2476" spans="5:6" x14ac:dyDescent="0.2">
      <c r="E2476" s="59"/>
      <c r="F2476" s="60"/>
    </row>
    <row r="2477" spans="5:6" x14ac:dyDescent="0.2">
      <c r="E2477" s="59"/>
      <c r="F2477" s="60"/>
    </row>
    <row r="2478" spans="5:6" x14ac:dyDescent="0.2">
      <c r="E2478" s="59"/>
      <c r="F2478" s="60"/>
    </row>
    <row r="2479" spans="5:6" x14ac:dyDescent="0.2">
      <c r="E2479" s="59"/>
      <c r="F2479" s="60"/>
    </row>
    <row r="2480" spans="5:6" x14ac:dyDescent="0.2">
      <c r="E2480" s="59"/>
      <c r="F2480" s="60"/>
    </row>
    <row r="2481" spans="5:6" x14ac:dyDescent="0.2">
      <c r="E2481" s="59"/>
      <c r="F2481" s="60"/>
    </row>
    <row r="2482" spans="5:6" x14ac:dyDescent="0.2">
      <c r="E2482" s="59"/>
      <c r="F2482" s="60"/>
    </row>
    <row r="2483" spans="5:6" x14ac:dyDescent="0.2">
      <c r="E2483" s="59"/>
      <c r="F2483" s="60"/>
    </row>
    <row r="2484" spans="5:6" x14ac:dyDescent="0.2">
      <c r="E2484" s="59"/>
      <c r="F2484" s="60"/>
    </row>
    <row r="2485" spans="5:6" x14ac:dyDescent="0.2">
      <c r="E2485" s="59"/>
      <c r="F2485" s="60"/>
    </row>
    <row r="2486" spans="5:6" x14ac:dyDescent="0.2">
      <c r="E2486" s="59"/>
      <c r="F2486" s="60"/>
    </row>
    <row r="2487" spans="5:6" x14ac:dyDescent="0.2">
      <c r="E2487" s="59"/>
      <c r="F2487" s="60"/>
    </row>
    <row r="2488" spans="5:6" x14ac:dyDescent="0.2">
      <c r="E2488" s="59"/>
      <c r="F2488" s="60"/>
    </row>
    <row r="2489" spans="5:6" x14ac:dyDescent="0.2">
      <c r="E2489" s="59"/>
      <c r="F2489" s="60"/>
    </row>
    <row r="2490" spans="5:6" x14ac:dyDescent="0.2">
      <c r="E2490" s="59"/>
      <c r="F2490" s="60"/>
    </row>
    <row r="2491" spans="5:6" x14ac:dyDescent="0.2">
      <c r="E2491" s="59"/>
      <c r="F2491" s="60"/>
    </row>
    <row r="2492" spans="5:6" x14ac:dyDescent="0.2">
      <c r="E2492" s="59"/>
      <c r="F2492" s="60"/>
    </row>
    <row r="2493" spans="5:6" x14ac:dyDescent="0.2">
      <c r="E2493" s="59"/>
      <c r="F2493" s="60"/>
    </row>
    <row r="2494" spans="5:6" x14ac:dyDescent="0.2">
      <c r="E2494" s="59"/>
      <c r="F2494" s="60"/>
    </row>
    <row r="2495" spans="5:6" x14ac:dyDescent="0.2">
      <c r="E2495" s="59"/>
      <c r="F2495" s="60"/>
    </row>
    <row r="2496" spans="5:6" x14ac:dyDescent="0.2">
      <c r="E2496" s="59"/>
      <c r="F2496" s="60"/>
    </row>
    <row r="2497" spans="5:6" x14ac:dyDescent="0.2">
      <c r="E2497" s="59"/>
      <c r="F2497" s="60"/>
    </row>
    <row r="2498" spans="5:6" x14ac:dyDescent="0.2">
      <c r="E2498" s="59"/>
      <c r="F2498" s="60"/>
    </row>
    <row r="2499" spans="5:6" x14ac:dyDescent="0.2">
      <c r="E2499" s="59"/>
      <c r="F2499" s="60"/>
    </row>
    <row r="2500" spans="5:6" x14ac:dyDescent="0.2">
      <c r="E2500" s="59"/>
      <c r="F2500" s="60"/>
    </row>
    <row r="2501" spans="5:6" x14ac:dyDescent="0.2">
      <c r="E2501" s="59"/>
      <c r="F2501" s="60"/>
    </row>
    <row r="2502" spans="5:6" x14ac:dyDescent="0.2">
      <c r="E2502" s="59"/>
      <c r="F2502" s="60"/>
    </row>
    <row r="2503" spans="5:6" x14ac:dyDescent="0.2">
      <c r="E2503" s="59"/>
      <c r="F2503" s="60"/>
    </row>
    <row r="2504" spans="5:6" x14ac:dyDescent="0.2">
      <c r="E2504" s="59"/>
      <c r="F2504" s="60"/>
    </row>
    <row r="2505" spans="5:6" x14ac:dyDescent="0.2">
      <c r="E2505" s="59"/>
      <c r="F2505" s="60"/>
    </row>
    <row r="2506" spans="5:6" x14ac:dyDescent="0.2">
      <c r="E2506" s="59"/>
      <c r="F2506" s="60"/>
    </row>
    <row r="2507" spans="5:6" x14ac:dyDescent="0.2">
      <c r="E2507" s="59"/>
      <c r="F2507" s="60"/>
    </row>
    <row r="2508" spans="5:6" x14ac:dyDescent="0.2">
      <c r="E2508" s="59"/>
      <c r="F2508" s="60"/>
    </row>
    <row r="2509" spans="5:6" x14ac:dyDescent="0.2">
      <c r="E2509" s="59"/>
      <c r="F2509" s="60"/>
    </row>
    <row r="2510" spans="5:6" x14ac:dyDescent="0.2">
      <c r="E2510" s="59"/>
      <c r="F2510" s="60"/>
    </row>
    <row r="2511" spans="5:6" x14ac:dyDescent="0.2">
      <c r="E2511" s="59"/>
      <c r="F2511" s="60"/>
    </row>
    <row r="2512" spans="5:6" x14ac:dyDescent="0.2">
      <c r="E2512" s="59"/>
      <c r="F2512" s="60"/>
    </row>
    <row r="2513" spans="5:6" x14ac:dyDescent="0.2">
      <c r="E2513" s="59"/>
      <c r="F2513" s="60"/>
    </row>
    <row r="2514" spans="5:6" x14ac:dyDescent="0.2">
      <c r="E2514" s="59"/>
      <c r="F2514" s="60"/>
    </row>
    <row r="2515" spans="5:6" x14ac:dyDescent="0.2">
      <c r="E2515" s="59"/>
      <c r="F2515" s="60"/>
    </row>
    <row r="2516" spans="5:6" x14ac:dyDescent="0.2">
      <c r="E2516" s="59"/>
      <c r="F2516" s="60"/>
    </row>
    <row r="2517" spans="5:6" x14ac:dyDescent="0.2">
      <c r="E2517" s="59"/>
      <c r="F2517" s="60"/>
    </row>
    <row r="2518" spans="5:6" x14ac:dyDescent="0.2">
      <c r="E2518" s="59"/>
      <c r="F2518" s="60"/>
    </row>
    <row r="2519" spans="5:6" x14ac:dyDescent="0.2">
      <c r="E2519" s="59"/>
      <c r="F2519" s="60"/>
    </row>
    <row r="2520" spans="5:6" x14ac:dyDescent="0.2">
      <c r="E2520" s="59"/>
      <c r="F2520" s="60"/>
    </row>
    <row r="2521" spans="5:6" x14ac:dyDescent="0.2">
      <c r="E2521" s="59"/>
      <c r="F2521" s="60"/>
    </row>
    <row r="2522" spans="5:6" x14ac:dyDescent="0.2">
      <c r="E2522" s="59"/>
      <c r="F2522" s="60"/>
    </row>
    <row r="2523" spans="5:6" x14ac:dyDescent="0.2">
      <c r="E2523" s="59"/>
      <c r="F2523" s="60"/>
    </row>
    <row r="2524" spans="5:6" x14ac:dyDescent="0.2">
      <c r="E2524" s="59"/>
      <c r="F2524" s="60"/>
    </row>
    <row r="2525" spans="5:6" x14ac:dyDescent="0.2">
      <c r="E2525" s="59"/>
      <c r="F2525" s="60"/>
    </row>
    <row r="2526" spans="5:6" x14ac:dyDescent="0.2">
      <c r="E2526" s="59"/>
      <c r="F2526" s="60"/>
    </row>
    <row r="2527" spans="5:6" x14ac:dyDescent="0.2">
      <c r="E2527" s="59"/>
      <c r="F2527" s="60"/>
    </row>
    <row r="2528" spans="5:6" x14ac:dyDescent="0.2">
      <c r="E2528" s="59"/>
      <c r="F2528" s="60"/>
    </row>
    <row r="2529" spans="5:6" x14ac:dyDescent="0.2">
      <c r="E2529" s="59"/>
      <c r="F2529" s="60"/>
    </row>
    <row r="2530" spans="5:6" x14ac:dyDescent="0.2">
      <c r="E2530" s="59"/>
      <c r="F2530" s="60"/>
    </row>
    <row r="2531" spans="5:6" x14ac:dyDescent="0.2">
      <c r="E2531" s="59"/>
      <c r="F2531" s="60"/>
    </row>
    <row r="2532" spans="5:6" x14ac:dyDescent="0.2">
      <c r="E2532" s="59"/>
      <c r="F2532" s="60"/>
    </row>
    <row r="2533" spans="5:6" x14ac:dyDescent="0.2">
      <c r="E2533" s="59"/>
      <c r="F2533" s="60"/>
    </row>
    <row r="2534" spans="5:6" x14ac:dyDescent="0.2">
      <c r="E2534" s="59"/>
      <c r="F2534" s="60"/>
    </row>
    <row r="2535" spans="5:6" x14ac:dyDescent="0.2">
      <c r="E2535" s="59"/>
      <c r="F2535" s="60"/>
    </row>
    <row r="2536" spans="5:6" x14ac:dyDescent="0.2">
      <c r="E2536" s="59"/>
      <c r="F2536" s="60"/>
    </row>
    <row r="2537" spans="5:6" x14ac:dyDescent="0.2">
      <c r="E2537" s="59"/>
      <c r="F2537" s="60"/>
    </row>
    <row r="2538" spans="5:6" x14ac:dyDescent="0.2">
      <c r="E2538" s="59"/>
      <c r="F2538" s="60"/>
    </row>
    <row r="2539" spans="5:6" x14ac:dyDescent="0.2">
      <c r="E2539" s="59"/>
      <c r="F2539" s="60"/>
    </row>
    <row r="2540" spans="5:6" x14ac:dyDescent="0.2">
      <c r="E2540" s="59"/>
      <c r="F2540" s="60"/>
    </row>
    <row r="2541" spans="5:6" x14ac:dyDescent="0.2">
      <c r="E2541" s="59"/>
      <c r="F2541" s="60"/>
    </row>
    <row r="2542" spans="5:6" x14ac:dyDescent="0.2">
      <c r="E2542" s="59"/>
      <c r="F2542" s="60"/>
    </row>
    <row r="2543" spans="5:6" x14ac:dyDescent="0.2">
      <c r="E2543" s="59"/>
      <c r="F2543" s="60"/>
    </row>
    <row r="2544" spans="5:6" x14ac:dyDescent="0.2">
      <c r="E2544" s="59"/>
      <c r="F2544" s="60"/>
    </row>
    <row r="2545" spans="5:6" x14ac:dyDescent="0.2">
      <c r="E2545" s="59"/>
      <c r="F2545" s="60"/>
    </row>
    <row r="2546" spans="5:6" x14ac:dyDescent="0.2">
      <c r="E2546" s="59"/>
      <c r="F2546" s="60"/>
    </row>
    <row r="2547" spans="5:6" x14ac:dyDescent="0.2">
      <c r="E2547" s="59"/>
      <c r="F2547" s="60"/>
    </row>
    <row r="2548" spans="5:6" x14ac:dyDescent="0.2">
      <c r="E2548" s="59"/>
      <c r="F2548" s="60"/>
    </row>
    <row r="2549" spans="5:6" x14ac:dyDescent="0.2">
      <c r="E2549" s="59"/>
      <c r="F2549" s="60"/>
    </row>
    <row r="2550" spans="5:6" x14ac:dyDescent="0.2">
      <c r="E2550" s="59"/>
      <c r="F2550" s="60"/>
    </row>
    <row r="2551" spans="5:6" x14ac:dyDescent="0.2">
      <c r="E2551" s="59"/>
      <c r="F2551" s="60"/>
    </row>
    <row r="2552" spans="5:6" x14ac:dyDescent="0.2">
      <c r="E2552" s="59"/>
      <c r="F2552" s="60"/>
    </row>
    <row r="2553" spans="5:6" x14ac:dyDescent="0.2">
      <c r="E2553" s="59"/>
      <c r="F2553" s="60"/>
    </row>
    <row r="2554" spans="5:6" x14ac:dyDescent="0.2">
      <c r="E2554" s="59"/>
      <c r="F2554" s="60"/>
    </row>
    <row r="2555" spans="5:6" x14ac:dyDescent="0.2">
      <c r="E2555" s="59"/>
      <c r="F2555" s="60"/>
    </row>
    <row r="2556" spans="5:6" x14ac:dyDescent="0.2">
      <c r="E2556" s="59"/>
      <c r="F2556" s="60"/>
    </row>
    <row r="2557" spans="5:6" x14ac:dyDescent="0.2">
      <c r="E2557" s="59"/>
      <c r="F2557" s="60"/>
    </row>
    <row r="2558" spans="5:6" x14ac:dyDescent="0.2">
      <c r="E2558" s="59"/>
      <c r="F2558" s="60"/>
    </row>
    <row r="2559" spans="5:6" x14ac:dyDescent="0.2">
      <c r="E2559" s="59"/>
      <c r="F2559" s="60"/>
    </row>
    <row r="2560" spans="5:6" x14ac:dyDescent="0.2">
      <c r="E2560" s="59"/>
      <c r="F2560" s="60"/>
    </row>
    <row r="2561" spans="5:6" x14ac:dyDescent="0.2">
      <c r="E2561" s="59"/>
      <c r="F2561" s="60"/>
    </row>
    <row r="2562" spans="5:6" x14ac:dyDescent="0.2">
      <c r="E2562" s="59"/>
      <c r="F2562" s="60"/>
    </row>
    <row r="2563" spans="5:6" x14ac:dyDescent="0.2">
      <c r="E2563" s="59"/>
      <c r="F2563" s="60"/>
    </row>
    <row r="2564" spans="5:6" x14ac:dyDescent="0.2">
      <c r="E2564" s="59"/>
      <c r="F2564" s="60"/>
    </row>
    <row r="2565" spans="5:6" x14ac:dyDescent="0.2">
      <c r="E2565" s="59"/>
      <c r="F2565" s="60"/>
    </row>
    <row r="2566" spans="5:6" x14ac:dyDescent="0.2">
      <c r="E2566" s="59"/>
      <c r="F2566" s="60"/>
    </row>
    <row r="2567" spans="5:6" x14ac:dyDescent="0.2">
      <c r="E2567" s="59"/>
      <c r="F2567" s="60"/>
    </row>
    <row r="2568" spans="5:6" x14ac:dyDescent="0.2">
      <c r="E2568" s="59"/>
      <c r="F2568" s="60"/>
    </row>
    <row r="2569" spans="5:6" x14ac:dyDescent="0.2">
      <c r="E2569" s="59"/>
      <c r="F2569" s="60"/>
    </row>
    <row r="2570" spans="5:6" x14ac:dyDescent="0.2">
      <c r="E2570" s="59"/>
      <c r="F2570" s="60"/>
    </row>
    <row r="2571" spans="5:6" x14ac:dyDescent="0.2">
      <c r="E2571" s="59"/>
      <c r="F2571" s="60"/>
    </row>
    <row r="2572" spans="5:6" x14ac:dyDescent="0.2">
      <c r="E2572" s="59"/>
      <c r="F2572" s="60"/>
    </row>
    <row r="2573" spans="5:6" x14ac:dyDescent="0.2">
      <c r="E2573" s="59"/>
      <c r="F2573" s="60"/>
    </row>
    <row r="2574" spans="5:6" x14ac:dyDescent="0.2">
      <c r="E2574" s="59"/>
      <c r="F2574" s="60"/>
    </row>
    <row r="2575" spans="5:6" x14ac:dyDescent="0.2">
      <c r="E2575" s="59"/>
      <c r="F2575" s="60"/>
    </row>
    <row r="2576" spans="5:6" x14ac:dyDescent="0.2">
      <c r="E2576" s="59"/>
      <c r="F2576" s="60"/>
    </row>
    <row r="2577" spans="5:6" x14ac:dyDescent="0.2">
      <c r="E2577" s="59"/>
      <c r="F2577" s="60"/>
    </row>
    <row r="2578" spans="5:6" x14ac:dyDescent="0.2">
      <c r="E2578" s="59"/>
      <c r="F2578" s="60"/>
    </row>
    <row r="2579" spans="5:6" x14ac:dyDescent="0.2">
      <c r="E2579" s="59"/>
      <c r="F2579" s="60"/>
    </row>
    <row r="2580" spans="5:6" x14ac:dyDescent="0.2">
      <c r="E2580" s="59"/>
      <c r="F2580" s="60"/>
    </row>
    <row r="2581" spans="5:6" x14ac:dyDescent="0.2">
      <c r="E2581" s="59"/>
      <c r="F2581" s="60"/>
    </row>
    <row r="2582" spans="5:6" x14ac:dyDescent="0.2">
      <c r="E2582" s="59"/>
      <c r="F2582" s="60"/>
    </row>
    <row r="2583" spans="5:6" x14ac:dyDescent="0.2">
      <c r="E2583" s="59"/>
      <c r="F2583" s="60"/>
    </row>
    <row r="2584" spans="5:6" x14ac:dyDescent="0.2">
      <c r="E2584" s="59"/>
      <c r="F2584" s="60"/>
    </row>
    <row r="2585" spans="5:6" x14ac:dyDescent="0.2">
      <c r="E2585" s="59"/>
      <c r="F2585" s="60"/>
    </row>
    <row r="2586" spans="5:6" x14ac:dyDescent="0.2">
      <c r="E2586" s="59"/>
      <c r="F2586" s="60"/>
    </row>
    <row r="2587" spans="5:6" x14ac:dyDescent="0.2">
      <c r="E2587" s="59"/>
      <c r="F2587" s="60"/>
    </row>
    <row r="2588" spans="5:6" x14ac:dyDescent="0.2">
      <c r="E2588" s="59"/>
      <c r="F2588" s="60"/>
    </row>
    <row r="2589" spans="5:6" x14ac:dyDescent="0.2">
      <c r="E2589" s="59"/>
      <c r="F2589" s="60"/>
    </row>
    <row r="2590" spans="5:6" x14ac:dyDescent="0.2">
      <c r="E2590" s="59"/>
      <c r="F2590" s="60"/>
    </row>
    <row r="2591" spans="5:6" x14ac:dyDescent="0.2">
      <c r="E2591" s="59"/>
      <c r="F2591" s="60"/>
    </row>
    <row r="2592" spans="5:6" x14ac:dyDescent="0.2">
      <c r="E2592" s="59"/>
      <c r="F2592" s="60"/>
    </row>
    <row r="2593" spans="5:6" x14ac:dyDescent="0.2">
      <c r="E2593" s="59"/>
      <c r="F2593" s="60"/>
    </row>
    <row r="2594" spans="5:6" x14ac:dyDescent="0.2">
      <c r="E2594" s="59"/>
      <c r="F2594" s="60"/>
    </row>
    <row r="2595" spans="5:6" x14ac:dyDescent="0.2">
      <c r="E2595" s="59"/>
      <c r="F2595" s="60"/>
    </row>
    <row r="2596" spans="5:6" x14ac:dyDescent="0.2">
      <c r="E2596" s="59"/>
      <c r="F2596" s="60"/>
    </row>
    <row r="2597" spans="5:6" x14ac:dyDescent="0.2">
      <c r="E2597" s="59"/>
      <c r="F2597" s="60"/>
    </row>
    <row r="2598" spans="5:6" x14ac:dyDescent="0.2">
      <c r="E2598" s="59"/>
      <c r="F2598" s="60"/>
    </row>
    <row r="2599" spans="5:6" x14ac:dyDescent="0.2">
      <c r="E2599" s="59"/>
      <c r="F2599" s="60"/>
    </row>
    <row r="2600" spans="5:6" x14ac:dyDescent="0.2">
      <c r="E2600" s="59"/>
      <c r="F2600" s="60"/>
    </row>
    <row r="2601" spans="5:6" x14ac:dyDescent="0.2">
      <c r="E2601" s="59"/>
      <c r="F2601" s="60"/>
    </row>
    <row r="2602" spans="5:6" x14ac:dyDescent="0.2">
      <c r="E2602" s="59"/>
      <c r="F2602" s="60"/>
    </row>
    <row r="2603" spans="5:6" x14ac:dyDescent="0.2">
      <c r="E2603" s="59"/>
      <c r="F2603" s="60"/>
    </row>
    <row r="2604" spans="5:6" x14ac:dyDescent="0.2">
      <c r="E2604" s="59"/>
      <c r="F2604" s="60"/>
    </row>
    <row r="2605" spans="5:6" x14ac:dyDescent="0.2">
      <c r="E2605" s="59"/>
      <c r="F2605" s="60"/>
    </row>
    <row r="2606" spans="5:6" x14ac:dyDescent="0.2">
      <c r="E2606" s="59"/>
      <c r="F2606" s="60"/>
    </row>
    <row r="2607" spans="5:6" x14ac:dyDescent="0.2">
      <c r="E2607" s="59"/>
      <c r="F2607" s="60"/>
    </row>
    <row r="2608" spans="5:6" x14ac:dyDescent="0.2">
      <c r="E2608" s="59"/>
      <c r="F2608" s="60"/>
    </row>
    <row r="2609" spans="5:6" x14ac:dyDescent="0.2">
      <c r="E2609" s="59"/>
      <c r="F2609" s="60"/>
    </row>
    <row r="2610" spans="5:6" x14ac:dyDescent="0.2">
      <c r="E2610" s="59"/>
      <c r="F2610" s="60"/>
    </row>
    <row r="2611" spans="5:6" x14ac:dyDescent="0.2">
      <c r="E2611" s="59"/>
      <c r="F2611" s="60"/>
    </row>
    <row r="2612" spans="5:6" x14ac:dyDescent="0.2">
      <c r="E2612" s="59"/>
      <c r="F2612" s="60"/>
    </row>
    <row r="2613" spans="5:6" x14ac:dyDescent="0.2">
      <c r="E2613" s="59"/>
      <c r="F2613" s="60"/>
    </row>
    <row r="2614" spans="5:6" x14ac:dyDescent="0.2">
      <c r="E2614" s="59"/>
      <c r="F2614" s="60"/>
    </row>
    <row r="2615" spans="5:6" x14ac:dyDescent="0.2">
      <c r="E2615" s="59"/>
      <c r="F2615" s="60"/>
    </row>
    <row r="2616" spans="5:6" x14ac:dyDescent="0.2">
      <c r="E2616" s="59"/>
      <c r="F2616" s="60"/>
    </row>
    <row r="2617" spans="5:6" x14ac:dyDescent="0.2">
      <c r="E2617" s="59"/>
      <c r="F2617" s="60"/>
    </row>
    <row r="2618" spans="5:6" x14ac:dyDescent="0.2">
      <c r="E2618" s="59"/>
      <c r="F2618" s="60"/>
    </row>
    <row r="2619" spans="5:6" x14ac:dyDescent="0.2">
      <c r="E2619" s="59"/>
      <c r="F2619" s="60"/>
    </row>
    <row r="2620" spans="5:6" x14ac:dyDescent="0.2">
      <c r="E2620" s="59"/>
      <c r="F2620" s="60"/>
    </row>
    <row r="2621" spans="5:6" x14ac:dyDescent="0.2">
      <c r="E2621" s="59"/>
      <c r="F2621" s="60"/>
    </row>
    <row r="2622" spans="5:6" x14ac:dyDescent="0.2">
      <c r="E2622" s="59"/>
      <c r="F2622" s="60"/>
    </row>
    <row r="2623" spans="5:6" x14ac:dyDescent="0.2">
      <c r="E2623" s="59"/>
      <c r="F2623" s="60"/>
    </row>
    <row r="2624" spans="5:6" x14ac:dyDescent="0.2">
      <c r="E2624" s="59"/>
      <c r="F2624" s="60"/>
    </row>
    <row r="2625" spans="5:6" x14ac:dyDescent="0.2">
      <c r="E2625" s="59"/>
      <c r="F2625" s="60"/>
    </row>
    <row r="2626" spans="5:6" x14ac:dyDescent="0.2">
      <c r="E2626" s="59"/>
      <c r="F2626" s="60"/>
    </row>
    <row r="2627" spans="5:6" x14ac:dyDescent="0.2">
      <c r="E2627" s="59"/>
      <c r="F2627" s="60"/>
    </row>
    <row r="2628" spans="5:6" x14ac:dyDescent="0.2">
      <c r="E2628" s="59"/>
      <c r="F2628" s="60"/>
    </row>
    <row r="2629" spans="5:6" x14ac:dyDescent="0.2">
      <c r="E2629" s="59"/>
      <c r="F2629" s="60"/>
    </row>
    <row r="2630" spans="5:6" x14ac:dyDescent="0.2">
      <c r="E2630" s="59"/>
      <c r="F2630" s="60"/>
    </row>
    <row r="2631" spans="5:6" x14ac:dyDescent="0.2">
      <c r="E2631" s="59"/>
      <c r="F2631" s="60"/>
    </row>
    <row r="2632" spans="5:6" x14ac:dyDescent="0.2">
      <c r="E2632" s="59"/>
      <c r="F2632" s="60"/>
    </row>
    <row r="2633" spans="5:6" x14ac:dyDescent="0.2">
      <c r="E2633" s="59"/>
      <c r="F2633" s="60"/>
    </row>
    <row r="2634" spans="5:6" x14ac:dyDescent="0.2">
      <c r="E2634" s="59"/>
      <c r="F2634" s="60"/>
    </row>
    <row r="2635" spans="5:6" x14ac:dyDescent="0.2">
      <c r="E2635" s="59"/>
      <c r="F2635" s="60"/>
    </row>
    <row r="2636" spans="5:6" x14ac:dyDescent="0.2">
      <c r="E2636" s="59"/>
      <c r="F2636" s="60"/>
    </row>
    <row r="2637" spans="5:6" x14ac:dyDescent="0.2">
      <c r="E2637" s="59"/>
      <c r="F2637" s="60"/>
    </row>
    <row r="2638" spans="5:6" x14ac:dyDescent="0.2">
      <c r="E2638" s="59"/>
      <c r="F2638" s="60"/>
    </row>
    <row r="2639" spans="5:6" x14ac:dyDescent="0.2">
      <c r="E2639" s="59"/>
      <c r="F2639" s="60"/>
    </row>
    <row r="2640" spans="5:6" x14ac:dyDescent="0.2">
      <c r="E2640" s="59"/>
      <c r="F2640" s="60"/>
    </row>
    <row r="2641" spans="5:6" x14ac:dyDescent="0.2">
      <c r="E2641" s="59"/>
      <c r="F2641" s="60"/>
    </row>
    <row r="2642" spans="5:6" x14ac:dyDescent="0.2">
      <c r="E2642" s="59"/>
      <c r="F2642" s="60"/>
    </row>
    <row r="2643" spans="5:6" x14ac:dyDescent="0.2">
      <c r="E2643" s="59"/>
      <c r="F2643" s="60"/>
    </row>
    <row r="2644" spans="5:6" x14ac:dyDescent="0.2">
      <c r="E2644" s="59"/>
      <c r="F2644" s="60"/>
    </row>
    <row r="2645" spans="5:6" x14ac:dyDescent="0.2">
      <c r="E2645" s="59"/>
      <c r="F2645" s="60"/>
    </row>
    <row r="2646" spans="5:6" x14ac:dyDescent="0.2">
      <c r="E2646" s="59"/>
      <c r="F2646" s="60"/>
    </row>
    <row r="2647" spans="5:6" x14ac:dyDescent="0.2">
      <c r="E2647" s="59"/>
      <c r="F2647" s="60"/>
    </row>
    <row r="2648" spans="5:6" x14ac:dyDescent="0.2">
      <c r="E2648" s="59"/>
      <c r="F2648" s="60"/>
    </row>
    <row r="2649" spans="5:6" x14ac:dyDescent="0.2">
      <c r="E2649" s="59"/>
      <c r="F2649" s="60"/>
    </row>
    <row r="2650" spans="5:6" x14ac:dyDescent="0.2">
      <c r="E2650" s="59"/>
      <c r="F2650" s="60"/>
    </row>
    <row r="2651" spans="5:6" x14ac:dyDescent="0.2">
      <c r="E2651" s="59"/>
      <c r="F2651" s="60"/>
    </row>
    <row r="2652" spans="5:6" x14ac:dyDescent="0.2">
      <c r="E2652" s="59"/>
      <c r="F2652" s="60"/>
    </row>
    <row r="2653" spans="5:6" x14ac:dyDescent="0.2">
      <c r="E2653" s="59"/>
      <c r="F2653" s="60"/>
    </row>
    <row r="2654" spans="5:6" x14ac:dyDescent="0.2">
      <c r="E2654" s="59"/>
      <c r="F2654" s="60"/>
    </row>
    <row r="2655" spans="5:6" x14ac:dyDescent="0.2">
      <c r="E2655" s="59"/>
      <c r="F2655" s="60"/>
    </row>
    <row r="2656" spans="5:6" x14ac:dyDescent="0.2">
      <c r="E2656" s="59"/>
      <c r="F2656" s="60"/>
    </row>
    <row r="2657" spans="5:6" x14ac:dyDescent="0.2">
      <c r="E2657" s="59"/>
      <c r="F2657" s="60"/>
    </row>
    <row r="2658" spans="5:6" x14ac:dyDescent="0.2">
      <c r="E2658" s="59"/>
      <c r="F2658" s="60"/>
    </row>
    <row r="2659" spans="5:6" x14ac:dyDescent="0.2">
      <c r="E2659" s="59"/>
      <c r="F2659" s="60"/>
    </row>
    <row r="2660" spans="5:6" x14ac:dyDescent="0.2">
      <c r="E2660" s="59"/>
      <c r="F2660" s="60"/>
    </row>
    <row r="2661" spans="5:6" x14ac:dyDescent="0.2">
      <c r="E2661" s="59"/>
      <c r="F2661" s="60"/>
    </row>
    <row r="2662" spans="5:6" x14ac:dyDescent="0.2">
      <c r="E2662" s="59"/>
      <c r="F2662" s="60"/>
    </row>
    <row r="2663" spans="5:6" x14ac:dyDescent="0.2">
      <c r="E2663" s="59"/>
      <c r="F2663" s="60"/>
    </row>
    <row r="2664" spans="5:6" x14ac:dyDescent="0.2">
      <c r="E2664" s="59"/>
      <c r="F2664" s="60"/>
    </row>
    <row r="2665" spans="5:6" x14ac:dyDescent="0.2">
      <c r="E2665" s="59"/>
      <c r="F2665" s="60"/>
    </row>
    <row r="2666" spans="5:6" x14ac:dyDescent="0.2">
      <c r="E2666" s="59"/>
      <c r="F2666" s="60"/>
    </row>
    <row r="2667" spans="5:6" x14ac:dyDescent="0.2">
      <c r="E2667" s="59"/>
      <c r="F2667" s="60"/>
    </row>
    <row r="2668" spans="5:6" x14ac:dyDescent="0.2">
      <c r="E2668" s="59"/>
      <c r="F2668" s="60"/>
    </row>
    <row r="2669" spans="5:6" x14ac:dyDescent="0.2">
      <c r="E2669" s="59"/>
      <c r="F2669" s="60"/>
    </row>
    <row r="2670" spans="5:6" x14ac:dyDescent="0.2">
      <c r="E2670" s="59"/>
      <c r="F2670" s="60"/>
    </row>
    <row r="2671" spans="5:6" x14ac:dyDescent="0.2">
      <c r="E2671" s="59"/>
      <c r="F2671" s="60"/>
    </row>
    <row r="2672" spans="5:6" x14ac:dyDescent="0.2">
      <c r="E2672" s="59"/>
      <c r="F2672" s="60"/>
    </row>
    <row r="2673" spans="5:6" x14ac:dyDescent="0.2">
      <c r="E2673" s="59"/>
      <c r="F2673" s="60"/>
    </row>
    <row r="2674" spans="5:6" x14ac:dyDescent="0.2">
      <c r="E2674" s="59"/>
      <c r="F2674" s="60"/>
    </row>
    <row r="2675" spans="5:6" x14ac:dyDescent="0.2">
      <c r="E2675" s="59"/>
      <c r="F2675" s="60"/>
    </row>
    <row r="2676" spans="5:6" x14ac:dyDescent="0.2">
      <c r="E2676" s="59"/>
      <c r="F2676" s="60"/>
    </row>
    <row r="2677" spans="5:6" x14ac:dyDescent="0.2">
      <c r="E2677" s="59"/>
      <c r="F2677" s="60"/>
    </row>
    <row r="2678" spans="5:6" x14ac:dyDescent="0.2">
      <c r="E2678" s="59"/>
      <c r="F2678" s="60"/>
    </row>
    <row r="2679" spans="5:6" x14ac:dyDescent="0.2">
      <c r="E2679" s="59"/>
      <c r="F2679" s="60"/>
    </row>
    <row r="2680" spans="5:6" x14ac:dyDescent="0.2">
      <c r="E2680" s="59"/>
      <c r="F2680" s="60"/>
    </row>
    <row r="2681" spans="5:6" x14ac:dyDescent="0.2">
      <c r="E2681" s="59"/>
      <c r="F2681" s="60"/>
    </row>
    <row r="2682" spans="5:6" x14ac:dyDescent="0.2">
      <c r="E2682" s="59"/>
      <c r="F2682" s="60"/>
    </row>
    <row r="2683" spans="5:6" x14ac:dyDescent="0.2">
      <c r="E2683" s="59"/>
      <c r="F2683" s="60"/>
    </row>
    <row r="2684" spans="5:6" x14ac:dyDescent="0.2">
      <c r="E2684" s="59"/>
      <c r="F2684" s="60"/>
    </row>
    <row r="2685" spans="5:6" x14ac:dyDescent="0.2">
      <c r="E2685" s="59"/>
      <c r="F2685" s="60"/>
    </row>
    <row r="2686" spans="5:6" x14ac:dyDescent="0.2">
      <c r="E2686" s="59"/>
      <c r="F2686" s="60"/>
    </row>
    <row r="2687" spans="5:6" x14ac:dyDescent="0.2">
      <c r="E2687" s="59"/>
      <c r="F2687" s="60"/>
    </row>
    <row r="2688" spans="5:6" x14ac:dyDescent="0.2">
      <c r="E2688" s="59"/>
      <c r="F2688" s="60"/>
    </row>
    <row r="2689" spans="5:6" x14ac:dyDescent="0.2">
      <c r="E2689" s="59"/>
      <c r="F2689" s="60"/>
    </row>
    <row r="2690" spans="5:6" x14ac:dyDescent="0.2">
      <c r="E2690" s="59"/>
      <c r="F2690" s="60"/>
    </row>
    <row r="2691" spans="5:6" x14ac:dyDescent="0.2">
      <c r="E2691" s="59"/>
      <c r="F2691" s="60"/>
    </row>
    <row r="2692" spans="5:6" x14ac:dyDescent="0.2">
      <c r="E2692" s="59"/>
      <c r="F2692" s="60"/>
    </row>
    <row r="2693" spans="5:6" x14ac:dyDescent="0.2">
      <c r="E2693" s="59"/>
      <c r="F2693" s="60"/>
    </row>
    <row r="2694" spans="5:6" x14ac:dyDescent="0.2">
      <c r="E2694" s="59"/>
      <c r="F2694" s="60"/>
    </row>
    <row r="2695" spans="5:6" x14ac:dyDescent="0.2">
      <c r="E2695" s="59"/>
      <c r="F2695" s="60"/>
    </row>
    <row r="2696" spans="5:6" x14ac:dyDescent="0.2">
      <c r="E2696" s="59"/>
      <c r="F2696" s="60"/>
    </row>
    <row r="2697" spans="5:6" x14ac:dyDescent="0.2">
      <c r="E2697" s="59"/>
      <c r="F2697" s="60"/>
    </row>
    <row r="2698" spans="5:6" x14ac:dyDescent="0.2">
      <c r="E2698" s="59"/>
      <c r="F2698" s="60"/>
    </row>
    <row r="2699" spans="5:6" x14ac:dyDescent="0.2">
      <c r="E2699" s="59"/>
      <c r="F2699" s="60"/>
    </row>
    <row r="2700" spans="5:6" x14ac:dyDescent="0.2">
      <c r="E2700" s="59"/>
      <c r="F2700" s="60"/>
    </row>
    <row r="2701" spans="5:6" x14ac:dyDescent="0.2">
      <c r="E2701" s="59"/>
      <c r="F2701" s="60"/>
    </row>
    <row r="2702" spans="5:6" x14ac:dyDescent="0.2">
      <c r="E2702" s="59"/>
      <c r="F2702" s="60"/>
    </row>
    <row r="2703" spans="5:6" x14ac:dyDescent="0.2">
      <c r="E2703" s="59"/>
      <c r="F2703" s="60"/>
    </row>
    <row r="2704" spans="5:6" x14ac:dyDescent="0.2">
      <c r="E2704" s="59"/>
      <c r="F2704" s="60"/>
    </row>
    <row r="2705" spans="5:6" x14ac:dyDescent="0.2">
      <c r="E2705" s="59"/>
      <c r="F2705" s="60"/>
    </row>
    <row r="2706" spans="5:6" x14ac:dyDescent="0.2">
      <c r="E2706" s="59"/>
      <c r="F2706" s="60"/>
    </row>
    <row r="2707" spans="5:6" x14ac:dyDescent="0.2">
      <c r="E2707" s="59"/>
      <c r="F2707" s="60"/>
    </row>
    <row r="2708" spans="5:6" x14ac:dyDescent="0.2">
      <c r="E2708" s="59"/>
      <c r="F2708" s="60"/>
    </row>
    <row r="2709" spans="5:6" x14ac:dyDescent="0.2">
      <c r="E2709" s="59"/>
      <c r="F2709" s="60"/>
    </row>
    <row r="2710" spans="5:6" x14ac:dyDescent="0.2">
      <c r="E2710" s="59"/>
      <c r="F2710" s="60"/>
    </row>
    <row r="2711" spans="5:6" x14ac:dyDescent="0.2">
      <c r="E2711" s="59"/>
      <c r="F2711" s="60"/>
    </row>
    <row r="2712" spans="5:6" x14ac:dyDescent="0.2">
      <c r="E2712" s="59"/>
      <c r="F2712" s="60"/>
    </row>
    <row r="2713" spans="5:6" x14ac:dyDescent="0.2">
      <c r="E2713" s="59"/>
      <c r="F2713" s="60"/>
    </row>
    <row r="2714" spans="5:6" x14ac:dyDescent="0.2">
      <c r="E2714" s="59"/>
      <c r="F2714" s="60"/>
    </row>
    <row r="2715" spans="5:6" x14ac:dyDescent="0.2">
      <c r="E2715" s="59"/>
      <c r="F2715" s="60"/>
    </row>
    <row r="2716" spans="5:6" x14ac:dyDescent="0.2">
      <c r="E2716" s="59"/>
      <c r="F2716" s="60"/>
    </row>
    <row r="2717" spans="5:6" x14ac:dyDescent="0.2">
      <c r="E2717" s="59"/>
      <c r="F2717" s="60"/>
    </row>
    <row r="2718" spans="5:6" x14ac:dyDescent="0.2">
      <c r="E2718" s="59"/>
      <c r="F2718" s="60"/>
    </row>
    <row r="2719" spans="5:6" x14ac:dyDescent="0.2">
      <c r="E2719" s="59"/>
      <c r="F2719" s="60"/>
    </row>
    <row r="2720" spans="5:6" x14ac:dyDescent="0.2">
      <c r="E2720" s="59"/>
      <c r="F2720" s="60"/>
    </row>
    <row r="2721" spans="5:6" x14ac:dyDescent="0.2">
      <c r="E2721" s="59"/>
      <c r="F2721" s="60"/>
    </row>
    <row r="2722" spans="5:6" x14ac:dyDescent="0.2">
      <c r="E2722" s="59"/>
      <c r="F2722" s="60"/>
    </row>
    <row r="2723" spans="5:6" x14ac:dyDescent="0.2">
      <c r="E2723" s="59"/>
      <c r="F2723" s="60"/>
    </row>
    <row r="2724" spans="5:6" x14ac:dyDescent="0.2">
      <c r="E2724" s="59"/>
      <c r="F2724" s="60"/>
    </row>
    <row r="2725" spans="5:6" x14ac:dyDescent="0.2">
      <c r="E2725" s="59"/>
      <c r="F2725" s="60"/>
    </row>
    <row r="2726" spans="5:6" x14ac:dyDescent="0.2">
      <c r="E2726" s="59"/>
      <c r="F2726" s="60"/>
    </row>
    <row r="2727" spans="5:6" x14ac:dyDescent="0.2">
      <c r="E2727" s="59"/>
      <c r="F2727" s="60"/>
    </row>
    <row r="2728" spans="5:6" x14ac:dyDescent="0.2">
      <c r="E2728" s="59"/>
      <c r="F2728" s="60"/>
    </row>
    <row r="2729" spans="5:6" x14ac:dyDescent="0.2">
      <c r="E2729" s="59"/>
      <c r="F2729" s="60"/>
    </row>
    <row r="2730" spans="5:6" x14ac:dyDescent="0.2">
      <c r="E2730" s="59"/>
      <c r="F2730" s="60"/>
    </row>
    <row r="2731" spans="5:6" x14ac:dyDescent="0.2">
      <c r="E2731" s="59"/>
      <c r="F2731" s="60"/>
    </row>
    <row r="2732" spans="5:6" x14ac:dyDescent="0.2">
      <c r="E2732" s="59"/>
      <c r="F2732" s="60"/>
    </row>
    <row r="2733" spans="5:6" x14ac:dyDescent="0.2">
      <c r="E2733" s="59"/>
      <c r="F2733" s="60"/>
    </row>
    <row r="2734" spans="5:6" x14ac:dyDescent="0.2">
      <c r="E2734" s="59"/>
      <c r="F2734" s="60"/>
    </row>
    <row r="2735" spans="5:6" x14ac:dyDescent="0.2">
      <c r="E2735" s="59"/>
      <c r="F2735" s="60"/>
    </row>
    <row r="2736" spans="5:6" x14ac:dyDescent="0.2">
      <c r="E2736" s="59"/>
      <c r="F2736" s="60"/>
    </row>
    <row r="2737" spans="5:6" x14ac:dyDescent="0.2">
      <c r="E2737" s="59"/>
      <c r="F2737" s="60"/>
    </row>
    <row r="2738" spans="5:6" x14ac:dyDescent="0.2">
      <c r="E2738" s="59"/>
      <c r="F2738" s="60"/>
    </row>
    <row r="2739" spans="5:6" x14ac:dyDescent="0.2">
      <c r="E2739" s="59"/>
      <c r="F2739" s="60"/>
    </row>
    <row r="2740" spans="5:6" x14ac:dyDescent="0.2">
      <c r="E2740" s="59"/>
      <c r="F2740" s="60"/>
    </row>
    <row r="2741" spans="5:6" x14ac:dyDescent="0.2">
      <c r="E2741" s="59"/>
      <c r="F2741" s="60"/>
    </row>
    <row r="2742" spans="5:6" x14ac:dyDescent="0.2">
      <c r="E2742" s="59"/>
      <c r="F2742" s="60"/>
    </row>
    <row r="2743" spans="5:6" x14ac:dyDescent="0.2">
      <c r="E2743" s="59"/>
      <c r="F2743" s="60"/>
    </row>
    <row r="2744" spans="5:6" x14ac:dyDescent="0.2">
      <c r="E2744" s="59"/>
      <c r="F2744" s="60"/>
    </row>
    <row r="2745" spans="5:6" x14ac:dyDescent="0.2">
      <c r="E2745" s="59"/>
      <c r="F2745" s="60"/>
    </row>
    <row r="2746" spans="5:6" x14ac:dyDescent="0.2">
      <c r="E2746" s="59"/>
      <c r="F2746" s="60"/>
    </row>
    <row r="2747" spans="5:6" x14ac:dyDescent="0.2">
      <c r="E2747" s="59"/>
      <c r="F2747" s="60"/>
    </row>
    <row r="2748" spans="5:6" x14ac:dyDescent="0.2">
      <c r="E2748" s="59"/>
      <c r="F2748" s="60"/>
    </row>
    <row r="2749" spans="5:6" x14ac:dyDescent="0.2">
      <c r="E2749" s="59"/>
      <c r="F2749" s="60"/>
    </row>
    <row r="2750" spans="5:6" x14ac:dyDescent="0.2">
      <c r="E2750" s="59"/>
      <c r="F2750" s="60"/>
    </row>
    <row r="2751" spans="5:6" x14ac:dyDescent="0.2">
      <c r="E2751" s="59"/>
      <c r="F2751" s="60"/>
    </row>
    <row r="2752" spans="5:6" x14ac:dyDescent="0.2">
      <c r="E2752" s="59"/>
      <c r="F2752" s="60"/>
    </row>
    <row r="2753" spans="5:6" x14ac:dyDescent="0.2">
      <c r="E2753" s="59"/>
      <c r="F2753" s="60"/>
    </row>
    <row r="2754" spans="5:6" x14ac:dyDescent="0.2">
      <c r="E2754" s="59"/>
      <c r="F2754" s="60"/>
    </row>
    <row r="2755" spans="5:6" x14ac:dyDescent="0.2">
      <c r="E2755" s="59"/>
      <c r="F2755" s="60"/>
    </row>
    <row r="2756" spans="5:6" x14ac:dyDescent="0.2">
      <c r="E2756" s="59"/>
      <c r="F2756" s="60"/>
    </row>
    <row r="2757" spans="5:6" x14ac:dyDescent="0.2">
      <c r="E2757" s="59"/>
      <c r="F2757" s="60"/>
    </row>
    <row r="2758" spans="5:6" x14ac:dyDescent="0.2">
      <c r="E2758" s="59"/>
      <c r="F2758" s="60"/>
    </row>
    <row r="2759" spans="5:6" x14ac:dyDescent="0.2">
      <c r="E2759" s="59"/>
      <c r="F2759" s="60"/>
    </row>
    <row r="2760" spans="5:6" x14ac:dyDescent="0.2">
      <c r="E2760" s="59"/>
      <c r="F2760" s="60"/>
    </row>
    <row r="2761" spans="5:6" x14ac:dyDescent="0.2">
      <c r="E2761" s="59"/>
      <c r="F2761" s="60"/>
    </row>
    <row r="2762" spans="5:6" x14ac:dyDescent="0.2">
      <c r="E2762" s="59"/>
      <c r="F2762" s="60"/>
    </row>
    <row r="2763" spans="5:6" x14ac:dyDescent="0.2">
      <c r="E2763" s="59"/>
      <c r="F2763" s="60"/>
    </row>
    <row r="2764" spans="5:6" x14ac:dyDescent="0.2">
      <c r="E2764" s="59"/>
      <c r="F2764" s="60"/>
    </row>
    <row r="2765" spans="5:6" x14ac:dyDescent="0.2">
      <c r="E2765" s="59"/>
      <c r="F2765" s="60"/>
    </row>
    <row r="2766" spans="5:6" x14ac:dyDescent="0.2">
      <c r="E2766" s="59"/>
      <c r="F2766" s="60"/>
    </row>
    <row r="2767" spans="5:6" x14ac:dyDescent="0.2">
      <c r="E2767" s="59"/>
      <c r="F2767" s="60"/>
    </row>
    <row r="2768" spans="5:6" x14ac:dyDescent="0.2">
      <c r="E2768" s="59"/>
      <c r="F2768" s="60"/>
    </row>
    <row r="2769" spans="5:6" x14ac:dyDescent="0.2">
      <c r="E2769" s="59"/>
      <c r="F2769" s="60"/>
    </row>
    <row r="2770" spans="5:6" x14ac:dyDescent="0.2">
      <c r="E2770" s="59"/>
      <c r="F2770" s="60"/>
    </row>
    <row r="2771" spans="5:6" x14ac:dyDescent="0.2">
      <c r="E2771" s="59"/>
      <c r="F2771" s="60"/>
    </row>
    <row r="2772" spans="5:6" x14ac:dyDescent="0.2">
      <c r="E2772" s="59"/>
      <c r="F2772" s="60"/>
    </row>
    <row r="2773" spans="5:6" x14ac:dyDescent="0.2">
      <c r="E2773" s="59"/>
      <c r="F2773" s="60"/>
    </row>
    <row r="2774" spans="5:6" x14ac:dyDescent="0.2">
      <c r="E2774" s="59"/>
      <c r="F2774" s="60"/>
    </row>
    <row r="2775" spans="5:6" x14ac:dyDescent="0.2">
      <c r="E2775" s="59"/>
      <c r="F2775" s="60"/>
    </row>
    <row r="2776" spans="5:6" x14ac:dyDescent="0.2">
      <c r="E2776" s="59"/>
      <c r="F2776" s="60"/>
    </row>
    <row r="2777" spans="5:6" x14ac:dyDescent="0.2">
      <c r="E2777" s="59"/>
      <c r="F2777" s="60"/>
    </row>
    <row r="2778" spans="5:6" x14ac:dyDescent="0.2">
      <c r="E2778" s="59"/>
      <c r="F2778" s="60"/>
    </row>
    <row r="2779" spans="5:6" x14ac:dyDescent="0.2">
      <c r="E2779" s="59"/>
      <c r="F2779" s="60"/>
    </row>
    <row r="2780" spans="5:6" x14ac:dyDescent="0.2">
      <c r="E2780" s="59"/>
      <c r="F2780" s="60"/>
    </row>
    <row r="2781" spans="5:6" x14ac:dyDescent="0.2">
      <c r="E2781" s="59"/>
      <c r="F2781" s="60"/>
    </row>
    <row r="2782" spans="5:6" x14ac:dyDescent="0.2">
      <c r="E2782" s="59"/>
      <c r="F2782" s="60"/>
    </row>
    <row r="2783" spans="5:6" x14ac:dyDescent="0.2">
      <c r="E2783" s="59"/>
      <c r="F2783" s="60"/>
    </row>
    <row r="2784" spans="5:6" x14ac:dyDescent="0.2">
      <c r="E2784" s="59"/>
      <c r="F2784" s="60"/>
    </row>
    <row r="2785" spans="5:6" x14ac:dyDescent="0.2">
      <c r="E2785" s="59"/>
      <c r="F2785" s="60"/>
    </row>
    <row r="2786" spans="5:6" x14ac:dyDescent="0.2">
      <c r="E2786" s="59"/>
      <c r="F2786" s="60"/>
    </row>
    <row r="2787" spans="5:6" x14ac:dyDescent="0.2">
      <c r="E2787" s="59"/>
      <c r="F2787" s="60"/>
    </row>
    <row r="2788" spans="5:6" x14ac:dyDescent="0.2">
      <c r="E2788" s="59"/>
      <c r="F2788" s="60"/>
    </row>
    <row r="2789" spans="5:6" x14ac:dyDescent="0.2">
      <c r="E2789" s="59"/>
      <c r="F2789" s="60"/>
    </row>
    <row r="2790" spans="5:6" x14ac:dyDescent="0.2">
      <c r="E2790" s="59"/>
      <c r="F2790" s="60"/>
    </row>
    <row r="2791" spans="5:6" x14ac:dyDescent="0.2">
      <c r="E2791" s="59"/>
      <c r="F2791" s="60"/>
    </row>
    <row r="2792" spans="5:6" x14ac:dyDescent="0.2">
      <c r="E2792" s="59"/>
      <c r="F2792" s="60"/>
    </row>
    <row r="2793" spans="5:6" x14ac:dyDescent="0.2">
      <c r="E2793" s="59"/>
      <c r="F2793" s="60"/>
    </row>
    <row r="2794" spans="5:6" x14ac:dyDescent="0.2">
      <c r="E2794" s="59"/>
      <c r="F2794" s="60"/>
    </row>
    <row r="2795" spans="5:6" x14ac:dyDescent="0.2">
      <c r="E2795" s="59"/>
      <c r="F2795" s="60"/>
    </row>
    <row r="2796" spans="5:6" x14ac:dyDescent="0.2">
      <c r="E2796" s="59"/>
      <c r="F2796" s="60"/>
    </row>
    <row r="2797" spans="5:6" x14ac:dyDescent="0.2">
      <c r="E2797" s="59"/>
      <c r="F2797" s="60"/>
    </row>
    <row r="2798" spans="5:6" x14ac:dyDescent="0.2">
      <c r="E2798" s="59"/>
      <c r="F2798" s="60"/>
    </row>
    <row r="2799" spans="5:6" x14ac:dyDescent="0.2">
      <c r="E2799" s="59"/>
      <c r="F2799" s="60"/>
    </row>
    <row r="2800" spans="5:6" x14ac:dyDescent="0.2">
      <c r="E2800" s="59"/>
      <c r="F2800" s="60"/>
    </row>
    <row r="2801" spans="5:6" x14ac:dyDescent="0.2">
      <c r="E2801" s="59"/>
      <c r="F2801" s="60"/>
    </row>
    <row r="2802" spans="5:6" x14ac:dyDescent="0.2">
      <c r="E2802" s="59"/>
      <c r="F2802" s="60"/>
    </row>
    <row r="2803" spans="5:6" x14ac:dyDescent="0.2">
      <c r="E2803" s="59"/>
      <c r="F2803" s="60"/>
    </row>
    <row r="2804" spans="5:6" x14ac:dyDescent="0.2">
      <c r="E2804" s="59"/>
      <c r="F2804" s="60"/>
    </row>
    <row r="2805" spans="5:6" x14ac:dyDescent="0.2">
      <c r="E2805" s="59"/>
      <c r="F2805" s="60"/>
    </row>
    <row r="2806" spans="5:6" x14ac:dyDescent="0.2">
      <c r="E2806" s="59"/>
      <c r="F2806" s="60"/>
    </row>
    <row r="2807" spans="5:6" x14ac:dyDescent="0.2">
      <c r="E2807" s="59"/>
      <c r="F2807" s="60"/>
    </row>
    <row r="2808" spans="5:6" x14ac:dyDescent="0.2">
      <c r="E2808" s="59"/>
      <c r="F2808" s="60"/>
    </row>
    <row r="2809" spans="5:6" x14ac:dyDescent="0.2">
      <c r="E2809" s="59"/>
      <c r="F2809" s="60"/>
    </row>
    <row r="2810" spans="5:6" x14ac:dyDescent="0.2">
      <c r="E2810" s="59"/>
      <c r="F2810" s="60"/>
    </row>
    <row r="2811" spans="5:6" x14ac:dyDescent="0.2">
      <c r="E2811" s="59"/>
      <c r="F2811" s="60"/>
    </row>
    <row r="2812" spans="5:6" x14ac:dyDescent="0.2">
      <c r="E2812" s="59"/>
      <c r="F2812" s="60"/>
    </row>
    <row r="2813" spans="5:6" x14ac:dyDescent="0.2">
      <c r="E2813" s="59"/>
      <c r="F2813" s="60"/>
    </row>
    <row r="2814" spans="5:6" x14ac:dyDescent="0.2">
      <c r="E2814" s="59"/>
      <c r="F2814" s="60"/>
    </row>
    <row r="2815" spans="5:6" x14ac:dyDescent="0.2">
      <c r="E2815" s="59"/>
      <c r="F2815" s="60"/>
    </row>
    <row r="2816" spans="5:6" x14ac:dyDescent="0.2">
      <c r="E2816" s="59"/>
      <c r="F2816" s="60"/>
    </row>
    <row r="2817" spans="5:6" x14ac:dyDescent="0.2">
      <c r="E2817" s="59"/>
      <c r="F2817" s="60"/>
    </row>
    <row r="2818" spans="5:6" x14ac:dyDescent="0.2">
      <c r="E2818" s="59"/>
      <c r="F2818" s="60"/>
    </row>
    <row r="2819" spans="5:6" x14ac:dyDescent="0.2">
      <c r="E2819" s="59"/>
      <c r="F2819" s="60"/>
    </row>
    <row r="2820" spans="5:6" x14ac:dyDescent="0.2">
      <c r="E2820" s="59"/>
      <c r="F2820" s="60"/>
    </row>
    <row r="2821" spans="5:6" x14ac:dyDescent="0.2">
      <c r="E2821" s="59"/>
      <c r="F2821" s="60"/>
    </row>
    <row r="2822" spans="5:6" x14ac:dyDescent="0.2">
      <c r="E2822" s="59"/>
      <c r="F2822" s="60"/>
    </row>
    <row r="2823" spans="5:6" x14ac:dyDescent="0.2">
      <c r="E2823" s="59"/>
      <c r="F2823" s="60"/>
    </row>
    <row r="2824" spans="5:6" x14ac:dyDescent="0.2">
      <c r="E2824" s="59"/>
      <c r="F2824" s="60"/>
    </row>
    <row r="2825" spans="5:6" x14ac:dyDescent="0.2">
      <c r="E2825" s="59"/>
      <c r="F2825" s="60"/>
    </row>
    <row r="2826" spans="5:6" x14ac:dyDescent="0.2">
      <c r="E2826" s="59"/>
      <c r="F2826" s="60"/>
    </row>
    <row r="2827" spans="5:6" x14ac:dyDescent="0.2">
      <c r="E2827" s="59"/>
      <c r="F2827" s="60"/>
    </row>
    <row r="2828" spans="5:6" x14ac:dyDescent="0.2">
      <c r="E2828" s="59"/>
      <c r="F2828" s="60"/>
    </row>
    <row r="2829" spans="5:6" x14ac:dyDescent="0.2">
      <c r="E2829" s="59"/>
      <c r="F2829" s="60"/>
    </row>
    <row r="2830" spans="5:6" x14ac:dyDescent="0.2">
      <c r="E2830" s="59"/>
      <c r="F2830" s="60"/>
    </row>
    <row r="2831" spans="5:6" x14ac:dyDescent="0.2">
      <c r="E2831" s="59"/>
      <c r="F2831" s="60"/>
    </row>
    <row r="2832" spans="5:6" x14ac:dyDescent="0.2">
      <c r="E2832" s="59"/>
      <c r="F2832" s="60"/>
    </row>
    <row r="2833" spans="5:6" x14ac:dyDescent="0.2">
      <c r="E2833" s="59"/>
      <c r="F2833" s="60"/>
    </row>
    <row r="2834" spans="5:6" x14ac:dyDescent="0.2">
      <c r="E2834" s="59"/>
      <c r="F2834" s="60"/>
    </row>
    <row r="2835" spans="5:6" x14ac:dyDescent="0.2">
      <c r="E2835" s="59"/>
      <c r="F2835" s="60"/>
    </row>
    <row r="2836" spans="5:6" x14ac:dyDescent="0.2">
      <c r="E2836" s="59"/>
      <c r="F2836" s="60"/>
    </row>
    <row r="2837" spans="5:6" x14ac:dyDescent="0.2">
      <c r="E2837" s="59"/>
      <c r="F2837" s="60"/>
    </row>
    <row r="2838" spans="5:6" x14ac:dyDescent="0.2">
      <c r="E2838" s="59"/>
      <c r="F2838" s="60"/>
    </row>
    <row r="2839" spans="5:6" x14ac:dyDescent="0.2">
      <c r="E2839" s="59"/>
      <c r="F2839" s="60"/>
    </row>
    <row r="2840" spans="5:6" x14ac:dyDescent="0.2">
      <c r="E2840" s="59"/>
      <c r="F2840" s="60"/>
    </row>
    <row r="2841" spans="5:6" x14ac:dyDescent="0.2">
      <c r="E2841" s="59"/>
      <c r="F2841" s="60"/>
    </row>
    <row r="2842" spans="5:6" x14ac:dyDescent="0.2">
      <c r="E2842" s="59"/>
      <c r="F2842" s="60"/>
    </row>
    <row r="2843" spans="5:6" x14ac:dyDescent="0.2">
      <c r="E2843" s="59"/>
      <c r="F2843" s="60"/>
    </row>
    <row r="2844" spans="5:6" x14ac:dyDescent="0.2">
      <c r="E2844" s="59"/>
      <c r="F2844" s="60"/>
    </row>
    <row r="2845" spans="5:6" x14ac:dyDescent="0.2">
      <c r="E2845" s="59"/>
      <c r="F2845" s="60"/>
    </row>
    <row r="2846" spans="5:6" x14ac:dyDescent="0.2">
      <c r="E2846" s="59"/>
      <c r="F2846" s="60"/>
    </row>
    <row r="2847" spans="5:6" x14ac:dyDescent="0.2">
      <c r="E2847" s="59"/>
      <c r="F2847" s="60"/>
    </row>
    <row r="2848" spans="5:6" x14ac:dyDescent="0.2">
      <c r="E2848" s="59"/>
      <c r="F2848" s="60"/>
    </row>
    <row r="2849" spans="5:6" x14ac:dyDescent="0.2">
      <c r="E2849" s="59"/>
      <c r="F2849" s="60"/>
    </row>
    <row r="2850" spans="5:6" x14ac:dyDescent="0.2">
      <c r="E2850" s="59"/>
      <c r="F2850" s="60"/>
    </row>
    <row r="2851" spans="5:6" x14ac:dyDescent="0.2">
      <c r="E2851" s="59"/>
      <c r="F2851" s="60"/>
    </row>
    <row r="2852" spans="5:6" x14ac:dyDescent="0.2">
      <c r="E2852" s="59"/>
      <c r="F2852" s="60"/>
    </row>
    <row r="2853" spans="5:6" x14ac:dyDescent="0.2">
      <c r="E2853" s="59"/>
      <c r="F2853" s="60"/>
    </row>
    <row r="2854" spans="5:6" x14ac:dyDescent="0.2">
      <c r="E2854" s="59"/>
      <c r="F2854" s="60"/>
    </row>
    <row r="2855" spans="5:6" x14ac:dyDescent="0.2">
      <c r="E2855" s="59"/>
      <c r="F2855" s="60"/>
    </row>
    <row r="2856" spans="5:6" x14ac:dyDescent="0.2">
      <c r="E2856" s="59"/>
      <c r="F2856" s="60"/>
    </row>
    <row r="2857" spans="5:6" x14ac:dyDescent="0.2">
      <c r="E2857" s="59"/>
      <c r="F2857" s="60"/>
    </row>
    <row r="2858" spans="5:6" x14ac:dyDescent="0.2">
      <c r="E2858" s="59"/>
      <c r="F2858" s="60"/>
    </row>
    <row r="2859" spans="5:6" x14ac:dyDescent="0.2">
      <c r="E2859" s="59"/>
      <c r="F2859" s="60"/>
    </row>
    <row r="2860" spans="5:6" x14ac:dyDescent="0.2">
      <c r="E2860" s="59"/>
      <c r="F2860" s="60"/>
    </row>
    <row r="2861" spans="5:6" x14ac:dyDescent="0.2">
      <c r="E2861" s="59"/>
      <c r="F2861" s="60"/>
    </row>
    <row r="2862" spans="5:6" x14ac:dyDescent="0.2">
      <c r="E2862" s="59"/>
      <c r="F2862" s="60"/>
    </row>
    <row r="2863" spans="5:6" x14ac:dyDescent="0.2">
      <c r="E2863" s="59"/>
      <c r="F2863" s="60"/>
    </row>
    <row r="2864" spans="5:6" x14ac:dyDescent="0.2">
      <c r="E2864" s="59"/>
      <c r="F2864" s="60"/>
    </row>
    <row r="2865" spans="5:6" x14ac:dyDescent="0.2">
      <c r="E2865" s="59"/>
      <c r="F2865" s="60"/>
    </row>
    <row r="2866" spans="5:6" x14ac:dyDescent="0.2">
      <c r="E2866" s="59"/>
      <c r="F2866" s="60"/>
    </row>
    <row r="2867" spans="5:6" x14ac:dyDescent="0.2">
      <c r="E2867" s="59"/>
      <c r="F2867" s="60"/>
    </row>
    <row r="2868" spans="5:6" x14ac:dyDescent="0.2">
      <c r="E2868" s="59"/>
      <c r="F2868" s="60"/>
    </row>
    <row r="2869" spans="5:6" x14ac:dyDescent="0.2">
      <c r="E2869" s="59"/>
      <c r="F2869" s="60"/>
    </row>
    <row r="2870" spans="5:6" x14ac:dyDescent="0.2">
      <c r="E2870" s="59"/>
      <c r="F2870" s="60"/>
    </row>
    <row r="2871" spans="5:6" x14ac:dyDescent="0.2">
      <c r="E2871" s="59"/>
      <c r="F2871" s="60"/>
    </row>
    <row r="2872" spans="5:6" x14ac:dyDescent="0.2">
      <c r="E2872" s="59"/>
      <c r="F2872" s="60"/>
    </row>
    <row r="2873" spans="5:6" x14ac:dyDescent="0.2">
      <c r="E2873" s="59"/>
      <c r="F2873" s="60"/>
    </row>
    <row r="2874" spans="5:6" x14ac:dyDescent="0.2">
      <c r="E2874" s="59"/>
      <c r="F2874" s="60"/>
    </row>
    <row r="2875" spans="5:6" x14ac:dyDescent="0.2">
      <c r="E2875" s="59"/>
      <c r="F2875" s="60"/>
    </row>
    <row r="2876" spans="5:6" x14ac:dyDescent="0.2">
      <c r="E2876" s="59"/>
      <c r="F2876" s="60"/>
    </row>
    <row r="2877" spans="5:6" x14ac:dyDescent="0.2">
      <c r="E2877" s="59"/>
      <c r="F2877" s="60"/>
    </row>
    <row r="2878" spans="5:6" x14ac:dyDescent="0.2">
      <c r="E2878" s="59"/>
      <c r="F2878" s="60"/>
    </row>
    <row r="2879" spans="5:6" x14ac:dyDescent="0.2">
      <c r="E2879" s="59"/>
      <c r="F2879" s="60"/>
    </row>
    <row r="2880" spans="5:6" x14ac:dyDescent="0.2">
      <c r="E2880" s="59"/>
      <c r="F2880" s="60"/>
    </row>
    <row r="2881" spans="5:6" x14ac:dyDescent="0.2">
      <c r="E2881" s="59"/>
      <c r="F2881" s="60"/>
    </row>
    <row r="2882" spans="5:6" x14ac:dyDescent="0.2">
      <c r="E2882" s="59"/>
      <c r="F2882" s="60"/>
    </row>
    <row r="2883" spans="5:6" x14ac:dyDescent="0.2">
      <c r="E2883" s="59"/>
      <c r="F2883" s="60"/>
    </row>
    <row r="2884" spans="5:6" x14ac:dyDescent="0.2">
      <c r="E2884" s="59"/>
      <c r="F2884" s="60"/>
    </row>
    <row r="2885" spans="5:6" x14ac:dyDescent="0.2">
      <c r="E2885" s="59"/>
      <c r="F2885" s="60"/>
    </row>
    <row r="2886" spans="5:6" x14ac:dyDescent="0.2">
      <c r="E2886" s="59"/>
      <c r="F2886" s="60"/>
    </row>
    <row r="2887" spans="5:6" x14ac:dyDescent="0.2">
      <c r="E2887" s="59"/>
      <c r="F2887" s="60"/>
    </row>
    <row r="2888" spans="5:6" x14ac:dyDescent="0.2">
      <c r="E2888" s="59"/>
      <c r="F2888" s="60"/>
    </row>
    <row r="2889" spans="5:6" x14ac:dyDescent="0.2">
      <c r="E2889" s="59"/>
      <c r="F2889" s="60"/>
    </row>
    <row r="2890" spans="5:6" x14ac:dyDescent="0.2">
      <c r="E2890" s="59"/>
      <c r="F2890" s="60"/>
    </row>
    <row r="2891" spans="5:6" x14ac:dyDescent="0.2">
      <c r="E2891" s="59"/>
      <c r="F2891" s="60"/>
    </row>
    <row r="2892" spans="5:6" x14ac:dyDescent="0.2">
      <c r="E2892" s="59"/>
      <c r="F2892" s="60"/>
    </row>
    <row r="2893" spans="5:6" x14ac:dyDescent="0.2">
      <c r="E2893" s="59"/>
      <c r="F2893" s="60"/>
    </row>
    <row r="2894" spans="5:6" x14ac:dyDescent="0.2">
      <c r="E2894" s="59"/>
      <c r="F2894" s="60"/>
    </row>
    <row r="2895" spans="5:6" x14ac:dyDescent="0.2">
      <c r="E2895" s="59"/>
      <c r="F2895" s="60"/>
    </row>
    <row r="2896" spans="5:6" x14ac:dyDescent="0.2">
      <c r="E2896" s="59"/>
      <c r="F2896" s="60"/>
    </row>
    <row r="2897" spans="5:6" x14ac:dyDescent="0.2">
      <c r="E2897" s="59"/>
      <c r="F2897" s="60"/>
    </row>
    <row r="2898" spans="5:6" x14ac:dyDescent="0.2">
      <c r="E2898" s="59"/>
      <c r="F2898" s="60"/>
    </row>
    <row r="2899" spans="5:6" x14ac:dyDescent="0.2">
      <c r="E2899" s="59"/>
      <c r="F2899" s="60"/>
    </row>
    <row r="2900" spans="5:6" x14ac:dyDescent="0.2">
      <c r="E2900" s="59"/>
      <c r="F2900" s="60"/>
    </row>
    <row r="2901" spans="5:6" x14ac:dyDescent="0.2">
      <c r="E2901" s="59"/>
      <c r="F2901" s="60"/>
    </row>
    <row r="2902" spans="5:6" x14ac:dyDescent="0.2">
      <c r="E2902" s="59"/>
      <c r="F2902" s="60"/>
    </row>
    <row r="2903" spans="5:6" x14ac:dyDescent="0.2">
      <c r="E2903" s="59"/>
      <c r="F2903" s="60"/>
    </row>
    <row r="2904" spans="5:6" x14ac:dyDescent="0.2">
      <c r="E2904" s="59"/>
      <c r="F2904" s="60"/>
    </row>
    <row r="2905" spans="5:6" x14ac:dyDescent="0.2">
      <c r="E2905" s="59"/>
      <c r="F2905" s="60"/>
    </row>
    <row r="2906" spans="5:6" x14ac:dyDescent="0.2">
      <c r="E2906" s="59"/>
      <c r="F2906" s="60"/>
    </row>
    <row r="2907" spans="5:6" x14ac:dyDescent="0.2">
      <c r="E2907" s="59"/>
      <c r="F2907" s="60"/>
    </row>
    <row r="2908" spans="5:6" x14ac:dyDescent="0.2">
      <c r="E2908" s="59"/>
      <c r="F2908" s="60"/>
    </row>
    <row r="2909" spans="5:6" x14ac:dyDescent="0.2">
      <c r="E2909" s="59"/>
      <c r="F2909" s="60"/>
    </row>
    <row r="2910" spans="5:6" x14ac:dyDescent="0.2">
      <c r="E2910" s="59"/>
      <c r="F2910" s="60"/>
    </row>
    <row r="2911" spans="5:6" x14ac:dyDescent="0.2">
      <c r="E2911" s="59"/>
      <c r="F2911" s="60"/>
    </row>
    <row r="2912" spans="5:6" x14ac:dyDescent="0.2">
      <c r="E2912" s="59"/>
      <c r="F2912" s="60"/>
    </row>
    <row r="2913" spans="5:6" x14ac:dyDescent="0.2">
      <c r="E2913" s="59"/>
      <c r="F2913" s="60"/>
    </row>
    <row r="2914" spans="5:6" x14ac:dyDescent="0.2">
      <c r="E2914" s="59"/>
      <c r="F2914" s="60"/>
    </row>
    <row r="2915" spans="5:6" x14ac:dyDescent="0.2">
      <c r="E2915" s="59"/>
      <c r="F2915" s="60"/>
    </row>
    <row r="2916" spans="5:6" x14ac:dyDescent="0.2">
      <c r="E2916" s="59"/>
      <c r="F2916" s="60"/>
    </row>
    <row r="2917" spans="5:6" x14ac:dyDescent="0.2">
      <c r="E2917" s="59"/>
      <c r="F2917" s="60"/>
    </row>
    <row r="2918" spans="5:6" x14ac:dyDescent="0.2">
      <c r="E2918" s="59"/>
      <c r="F2918" s="60"/>
    </row>
    <row r="2919" spans="5:6" x14ac:dyDescent="0.2">
      <c r="E2919" s="59"/>
      <c r="F2919" s="60"/>
    </row>
    <row r="2920" spans="5:6" x14ac:dyDescent="0.2">
      <c r="E2920" s="59"/>
      <c r="F2920" s="60"/>
    </row>
    <row r="2921" spans="5:6" x14ac:dyDescent="0.2">
      <c r="E2921" s="59"/>
      <c r="F2921" s="60"/>
    </row>
    <row r="2922" spans="5:6" x14ac:dyDescent="0.2">
      <c r="E2922" s="59"/>
      <c r="F2922" s="60"/>
    </row>
    <row r="2923" spans="5:6" x14ac:dyDescent="0.2">
      <c r="E2923" s="59"/>
      <c r="F2923" s="60"/>
    </row>
    <row r="2924" spans="5:6" x14ac:dyDescent="0.2">
      <c r="E2924" s="59"/>
      <c r="F2924" s="60"/>
    </row>
    <row r="2925" spans="5:6" x14ac:dyDescent="0.2">
      <c r="E2925" s="59"/>
      <c r="F2925" s="60"/>
    </row>
    <row r="2926" spans="5:6" x14ac:dyDescent="0.2">
      <c r="E2926" s="59"/>
      <c r="F2926" s="60"/>
    </row>
    <row r="2927" spans="5:6" x14ac:dyDescent="0.2">
      <c r="E2927" s="59"/>
      <c r="F2927" s="60"/>
    </row>
    <row r="2928" spans="5:6" x14ac:dyDescent="0.2">
      <c r="E2928" s="59"/>
      <c r="F2928" s="60"/>
    </row>
    <row r="2929" spans="5:6" x14ac:dyDescent="0.2">
      <c r="E2929" s="59"/>
      <c r="F2929" s="60"/>
    </row>
    <row r="2930" spans="5:6" x14ac:dyDescent="0.2">
      <c r="E2930" s="59"/>
      <c r="F2930" s="60"/>
    </row>
    <row r="2931" spans="5:6" x14ac:dyDescent="0.2">
      <c r="E2931" s="59"/>
      <c r="F2931" s="60"/>
    </row>
    <row r="2932" spans="5:6" x14ac:dyDescent="0.2">
      <c r="E2932" s="59"/>
      <c r="F2932" s="60"/>
    </row>
    <row r="2933" spans="5:6" x14ac:dyDescent="0.2">
      <c r="E2933" s="59"/>
      <c r="F2933" s="60"/>
    </row>
    <row r="2934" spans="5:6" x14ac:dyDescent="0.2">
      <c r="E2934" s="59"/>
      <c r="F2934" s="60"/>
    </row>
    <row r="2935" spans="5:6" x14ac:dyDescent="0.2">
      <c r="E2935" s="59"/>
      <c r="F2935" s="60"/>
    </row>
    <row r="2936" spans="5:6" x14ac:dyDescent="0.2">
      <c r="E2936" s="59"/>
      <c r="F2936" s="60"/>
    </row>
    <row r="2937" spans="5:6" x14ac:dyDescent="0.2">
      <c r="E2937" s="59"/>
      <c r="F2937" s="60"/>
    </row>
    <row r="2938" spans="5:6" x14ac:dyDescent="0.2">
      <c r="E2938" s="59"/>
      <c r="F2938" s="60"/>
    </row>
    <row r="2939" spans="5:6" x14ac:dyDescent="0.2">
      <c r="E2939" s="59"/>
      <c r="F2939" s="60"/>
    </row>
    <row r="2940" spans="5:6" x14ac:dyDescent="0.2">
      <c r="E2940" s="59"/>
      <c r="F2940" s="60"/>
    </row>
    <row r="2941" spans="5:6" x14ac:dyDescent="0.2">
      <c r="E2941" s="59"/>
      <c r="F2941" s="60"/>
    </row>
    <row r="2942" spans="5:6" x14ac:dyDescent="0.2">
      <c r="E2942" s="59"/>
      <c r="F2942" s="60"/>
    </row>
    <row r="2943" spans="5:6" x14ac:dyDescent="0.2">
      <c r="E2943" s="59"/>
      <c r="F2943" s="60"/>
    </row>
    <row r="2944" spans="5:6" x14ac:dyDescent="0.2">
      <c r="E2944" s="59"/>
      <c r="F2944" s="60"/>
    </row>
    <row r="2945" spans="5:6" x14ac:dyDescent="0.2">
      <c r="E2945" s="59"/>
      <c r="F2945" s="60"/>
    </row>
    <row r="2946" spans="5:6" x14ac:dyDescent="0.2">
      <c r="E2946" s="59"/>
      <c r="F2946" s="60"/>
    </row>
    <row r="2947" spans="5:6" x14ac:dyDescent="0.2">
      <c r="E2947" s="59"/>
      <c r="F2947" s="60"/>
    </row>
    <row r="2948" spans="5:6" x14ac:dyDescent="0.2">
      <c r="E2948" s="59"/>
      <c r="F2948" s="60"/>
    </row>
    <row r="2949" spans="5:6" x14ac:dyDescent="0.2">
      <c r="E2949" s="59"/>
      <c r="F2949" s="60"/>
    </row>
    <row r="2950" spans="5:6" x14ac:dyDescent="0.2">
      <c r="E2950" s="59"/>
      <c r="F2950" s="60"/>
    </row>
    <row r="2951" spans="5:6" x14ac:dyDescent="0.2">
      <c r="E2951" s="59"/>
      <c r="F2951" s="60"/>
    </row>
    <row r="2952" spans="5:6" x14ac:dyDescent="0.2">
      <c r="E2952" s="59"/>
      <c r="F2952" s="60"/>
    </row>
    <row r="2953" spans="5:6" x14ac:dyDescent="0.2">
      <c r="E2953" s="59"/>
      <c r="F2953" s="60"/>
    </row>
    <row r="2954" spans="5:6" x14ac:dyDescent="0.2">
      <c r="E2954" s="59"/>
      <c r="F2954" s="60"/>
    </row>
    <row r="2955" spans="5:6" x14ac:dyDescent="0.2">
      <c r="E2955" s="59"/>
      <c r="F2955" s="60"/>
    </row>
    <row r="2956" spans="5:6" x14ac:dyDescent="0.2">
      <c r="E2956" s="59"/>
      <c r="F2956" s="60"/>
    </row>
    <row r="2957" spans="5:6" x14ac:dyDescent="0.2">
      <c r="E2957" s="59"/>
      <c r="F2957" s="60"/>
    </row>
    <row r="2958" spans="5:6" x14ac:dyDescent="0.2">
      <c r="E2958" s="59"/>
      <c r="F2958" s="60"/>
    </row>
    <row r="2959" spans="5:6" x14ac:dyDescent="0.2">
      <c r="E2959" s="59"/>
      <c r="F2959" s="60"/>
    </row>
    <row r="2960" spans="5:6" x14ac:dyDescent="0.2">
      <c r="E2960" s="59"/>
      <c r="F2960" s="60"/>
    </row>
    <row r="2961" spans="5:6" x14ac:dyDescent="0.2">
      <c r="E2961" s="59"/>
      <c r="F2961" s="60"/>
    </row>
    <row r="2962" spans="5:6" x14ac:dyDescent="0.2">
      <c r="E2962" s="59"/>
      <c r="F2962" s="60"/>
    </row>
    <row r="2963" spans="5:6" x14ac:dyDescent="0.2">
      <c r="E2963" s="59"/>
      <c r="F2963" s="60"/>
    </row>
    <row r="2964" spans="5:6" x14ac:dyDescent="0.2">
      <c r="E2964" s="59"/>
      <c r="F2964" s="60"/>
    </row>
    <row r="2965" spans="5:6" x14ac:dyDescent="0.2">
      <c r="E2965" s="59"/>
      <c r="F2965" s="60"/>
    </row>
    <row r="2966" spans="5:6" x14ac:dyDescent="0.2">
      <c r="E2966" s="59"/>
      <c r="F2966" s="60"/>
    </row>
    <row r="2967" spans="5:6" x14ac:dyDescent="0.2">
      <c r="E2967" s="59"/>
      <c r="F2967" s="60"/>
    </row>
    <row r="2968" spans="5:6" x14ac:dyDescent="0.2">
      <c r="E2968" s="59"/>
      <c r="F2968" s="60"/>
    </row>
    <row r="2969" spans="5:6" x14ac:dyDescent="0.2">
      <c r="E2969" s="59"/>
      <c r="F2969" s="60"/>
    </row>
    <row r="2970" spans="5:6" x14ac:dyDescent="0.2">
      <c r="E2970" s="59"/>
      <c r="F2970" s="60"/>
    </row>
    <row r="2971" spans="5:6" x14ac:dyDescent="0.2">
      <c r="E2971" s="59"/>
      <c r="F2971" s="60"/>
    </row>
    <row r="2972" spans="5:6" x14ac:dyDescent="0.2">
      <c r="E2972" s="59"/>
      <c r="F2972" s="60"/>
    </row>
    <row r="2973" spans="5:6" x14ac:dyDescent="0.2">
      <c r="E2973" s="59"/>
      <c r="F2973" s="60"/>
    </row>
    <row r="2974" spans="5:6" x14ac:dyDescent="0.2">
      <c r="E2974" s="59"/>
      <c r="F2974" s="60"/>
    </row>
    <row r="2975" spans="5:6" x14ac:dyDescent="0.2">
      <c r="E2975" s="59"/>
      <c r="F2975" s="60"/>
    </row>
    <row r="2976" spans="5:6" x14ac:dyDescent="0.2">
      <c r="E2976" s="59"/>
      <c r="F2976" s="60"/>
    </row>
    <row r="2977" spans="5:6" x14ac:dyDescent="0.2">
      <c r="E2977" s="59"/>
      <c r="F2977" s="60"/>
    </row>
    <row r="2978" spans="5:6" x14ac:dyDescent="0.2">
      <c r="E2978" s="59"/>
      <c r="F2978" s="60"/>
    </row>
    <row r="2979" spans="5:6" x14ac:dyDescent="0.2">
      <c r="E2979" s="59"/>
      <c r="F2979" s="60"/>
    </row>
    <row r="2980" spans="5:6" x14ac:dyDescent="0.2">
      <c r="E2980" s="59"/>
      <c r="F2980" s="60"/>
    </row>
    <row r="2981" spans="5:6" x14ac:dyDescent="0.2">
      <c r="E2981" s="59"/>
      <c r="F2981" s="60"/>
    </row>
    <row r="2982" spans="5:6" x14ac:dyDescent="0.2">
      <c r="E2982" s="59"/>
      <c r="F2982" s="60"/>
    </row>
    <row r="2983" spans="5:6" x14ac:dyDescent="0.2">
      <c r="E2983" s="59"/>
      <c r="F2983" s="60"/>
    </row>
    <row r="2984" spans="5:6" x14ac:dyDescent="0.2">
      <c r="E2984" s="59"/>
      <c r="F2984" s="60"/>
    </row>
    <row r="2985" spans="5:6" x14ac:dyDescent="0.2">
      <c r="E2985" s="59"/>
      <c r="F2985" s="60"/>
    </row>
    <row r="2986" spans="5:6" x14ac:dyDescent="0.2">
      <c r="E2986" s="59"/>
      <c r="F2986" s="60"/>
    </row>
    <row r="2987" spans="5:6" x14ac:dyDescent="0.2">
      <c r="E2987" s="59"/>
      <c r="F2987" s="60"/>
    </row>
    <row r="2988" spans="5:6" x14ac:dyDescent="0.2">
      <c r="E2988" s="59"/>
      <c r="F2988" s="60"/>
    </row>
    <row r="2989" spans="5:6" x14ac:dyDescent="0.2">
      <c r="E2989" s="59"/>
      <c r="F2989" s="60"/>
    </row>
    <row r="2990" spans="5:6" x14ac:dyDescent="0.2">
      <c r="E2990" s="59"/>
      <c r="F2990" s="60"/>
    </row>
    <row r="2991" spans="5:6" x14ac:dyDescent="0.2">
      <c r="E2991" s="59"/>
      <c r="F2991" s="60"/>
    </row>
    <row r="2992" spans="5:6" x14ac:dyDescent="0.2">
      <c r="E2992" s="59"/>
      <c r="F2992" s="60"/>
    </row>
    <row r="2993" spans="5:6" x14ac:dyDescent="0.2">
      <c r="E2993" s="59"/>
      <c r="F2993" s="60"/>
    </row>
    <row r="2994" spans="5:6" x14ac:dyDescent="0.2">
      <c r="E2994" s="59"/>
      <c r="F2994" s="60"/>
    </row>
    <row r="2995" spans="5:6" x14ac:dyDescent="0.2">
      <c r="E2995" s="59"/>
      <c r="F2995" s="60"/>
    </row>
    <row r="2996" spans="5:6" x14ac:dyDescent="0.2">
      <c r="E2996" s="59"/>
      <c r="F2996" s="60"/>
    </row>
    <row r="2997" spans="5:6" x14ac:dyDescent="0.2">
      <c r="E2997" s="59"/>
      <c r="F2997" s="60"/>
    </row>
    <row r="2998" spans="5:6" x14ac:dyDescent="0.2">
      <c r="E2998" s="59"/>
      <c r="F2998" s="60"/>
    </row>
    <row r="2999" spans="5:6" x14ac:dyDescent="0.2">
      <c r="E2999" s="59"/>
      <c r="F2999" s="60"/>
    </row>
    <row r="3000" spans="5:6" x14ac:dyDescent="0.2">
      <c r="E3000" s="59"/>
      <c r="F3000" s="60"/>
    </row>
    <row r="3001" spans="5:6" x14ac:dyDescent="0.2">
      <c r="E3001" s="59"/>
      <c r="F3001" s="60"/>
    </row>
    <row r="3002" spans="5:6" x14ac:dyDescent="0.2">
      <c r="E3002" s="59"/>
      <c r="F3002" s="60"/>
    </row>
    <row r="3003" spans="5:6" x14ac:dyDescent="0.2">
      <c r="E3003" s="59"/>
      <c r="F3003" s="60"/>
    </row>
    <row r="3004" spans="5:6" x14ac:dyDescent="0.2">
      <c r="E3004" s="59"/>
      <c r="F3004" s="60"/>
    </row>
    <row r="3005" spans="5:6" x14ac:dyDescent="0.2">
      <c r="E3005" s="59"/>
      <c r="F3005" s="60"/>
    </row>
    <row r="3006" spans="5:6" x14ac:dyDescent="0.2">
      <c r="E3006" s="59"/>
      <c r="F3006" s="60"/>
    </row>
    <row r="3007" spans="5:6" x14ac:dyDescent="0.2">
      <c r="E3007" s="59"/>
      <c r="F3007" s="60"/>
    </row>
    <row r="3008" spans="5:6" x14ac:dyDescent="0.2">
      <c r="E3008" s="59"/>
      <c r="F3008" s="60"/>
    </row>
    <row r="3009" spans="5:6" x14ac:dyDescent="0.2">
      <c r="E3009" s="59"/>
      <c r="F3009" s="60"/>
    </row>
    <row r="3010" spans="5:6" x14ac:dyDescent="0.2">
      <c r="E3010" s="59"/>
      <c r="F3010" s="60"/>
    </row>
    <row r="3011" spans="5:6" x14ac:dyDescent="0.2">
      <c r="E3011" s="59"/>
      <c r="F3011" s="60"/>
    </row>
    <row r="3012" spans="5:6" x14ac:dyDescent="0.2">
      <c r="E3012" s="59"/>
      <c r="F3012" s="60"/>
    </row>
    <row r="3013" spans="5:6" x14ac:dyDescent="0.2">
      <c r="E3013" s="59"/>
      <c r="F3013" s="60"/>
    </row>
    <row r="3014" spans="5:6" x14ac:dyDescent="0.2">
      <c r="E3014" s="59"/>
      <c r="F3014" s="60"/>
    </row>
    <row r="3015" spans="5:6" x14ac:dyDescent="0.2">
      <c r="E3015" s="59"/>
      <c r="F3015" s="60"/>
    </row>
    <row r="3016" spans="5:6" x14ac:dyDescent="0.2">
      <c r="E3016" s="59"/>
      <c r="F3016" s="60"/>
    </row>
    <row r="3017" spans="5:6" x14ac:dyDescent="0.2">
      <c r="E3017" s="59"/>
      <c r="F3017" s="60"/>
    </row>
    <row r="3018" spans="5:6" x14ac:dyDescent="0.2">
      <c r="E3018" s="59"/>
      <c r="F3018" s="60"/>
    </row>
    <row r="3019" spans="5:6" x14ac:dyDescent="0.2">
      <c r="E3019" s="59"/>
      <c r="F3019" s="60"/>
    </row>
    <row r="3020" spans="5:6" x14ac:dyDescent="0.2">
      <c r="E3020" s="59"/>
      <c r="F3020" s="60"/>
    </row>
    <row r="3021" spans="5:6" x14ac:dyDescent="0.2">
      <c r="E3021" s="59"/>
      <c r="F3021" s="60"/>
    </row>
    <row r="3022" spans="5:6" x14ac:dyDescent="0.2">
      <c r="E3022" s="59"/>
      <c r="F3022" s="60"/>
    </row>
    <row r="3023" spans="5:6" x14ac:dyDescent="0.2">
      <c r="E3023" s="59"/>
      <c r="F3023" s="60"/>
    </row>
    <row r="3024" spans="5:6" x14ac:dyDescent="0.2">
      <c r="E3024" s="59"/>
      <c r="F3024" s="60"/>
    </row>
    <row r="3025" spans="5:6" x14ac:dyDescent="0.2">
      <c r="E3025" s="59"/>
      <c r="F3025" s="60"/>
    </row>
    <row r="3026" spans="5:6" x14ac:dyDescent="0.2">
      <c r="E3026" s="59"/>
      <c r="F3026" s="60"/>
    </row>
    <row r="3027" spans="5:6" x14ac:dyDescent="0.2">
      <c r="E3027" s="59"/>
      <c r="F3027" s="60"/>
    </row>
    <row r="3028" spans="5:6" x14ac:dyDescent="0.2">
      <c r="E3028" s="59"/>
      <c r="F3028" s="60"/>
    </row>
    <row r="3029" spans="5:6" x14ac:dyDescent="0.2">
      <c r="E3029" s="59"/>
      <c r="F3029" s="60"/>
    </row>
    <row r="3030" spans="5:6" x14ac:dyDescent="0.2">
      <c r="E3030" s="59"/>
      <c r="F3030" s="60"/>
    </row>
    <row r="3031" spans="5:6" x14ac:dyDescent="0.2">
      <c r="E3031" s="59"/>
      <c r="F3031" s="60"/>
    </row>
    <row r="3032" spans="5:6" x14ac:dyDescent="0.2">
      <c r="E3032" s="59"/>
      <c r="F3032" s="60"/>
    </row>
    <row r="3033" spans="5:6" x14ac:dyDescent="0.2">
      <c r="E3033" s="59"/>
      <c r="F3033" s="60"/>
    </row>
    <row r="3034" spans="5:6" x14ac:dyDescent="0.2">
      <c r="E3034" s="59"/>
      <c r="F3034" s="60"/>
    </row>
    <row r="3035" spans="5:6" x14ac:dyDescent="0.2">
      <c r="E3035" s="59"/>
      <c r="F3035" s="60"/>
    </row>
    <row r="3036" spans="5:6" x14ac:dyDescent="0.2">
      <c r="E3036" s="59"/>
      <c r="F3036" s="60"/>
    </row>
    <row r="3037" spans="5:6" x14ac:dyDescent="0.2">
      <c r="E3037" s="59"/>
      <c r="F3037" s="60"/>
    </row>
    <row r="3038" spans="5:6" x14ac:dyDescent="0.2">
      <c r="E3038" s="59"/>
      <c r="F3038" s="60"/>
    </row>
    <row r="3039" spans="5:6" x14ac:dyDescent="0.2">
      <c r="E3039" s="59"/>
      <c r="F3039" s="60"/>
    </row>
    <row r="3040" spans="5:6" x14ac:dyDescent="0.2">
      <c r="E3040" s="59"/>
      <c r="F3040" s="60"/>
    </row>
    <row r="3041" spans="5:6" x14ac:dyDescent="0.2">
      <c r="E3041" s="59"/>
      <c r="F3041" s="60"/>
    </row>
    <row r="3042" spans="5:6" x14ac:dyDescent="0.2">
      <c r="E3042" s="59"/>
      <c r="F3042" s="60"/>
    </row>
    <row r="3043" spans="5:6" x14ac:dyDescent="0.2">
      <c r="E3043" s="59"/>
      <c r="F3043" s="60"/>
    </row>
    <row r="3044" spans="5:6" x14ac:dyDescent="0.2">
      <c r="E3044" s="59"/>
      <c r="F3044" s="60"/>
    </row>
    <row r="3045" spans="5:6" x14ac:dyDescent="0.2">
      <c r="E3045" s="59"/>
      <c r="F3045" s="60"/>
    </row>
    <row r="3046" spans="5:6" x14ac:dyDescent="0.2">
      <c r="E3046" s="59"/>
      <c r="F3046" s="60"/>
    </row>
    <row r="3047" spans="5:6" x14ac:dyDescent="0.2">
      <c r="E3047" s="59"/>
      <c r="F3047" s="60"/>
    </row>
    <row r="3048" spans="5:6" x14ac:dyDescent="0.2">
      <c r="E3048" s="59"/>
      <c r="F3048" s="60"/>
    </row>
    <row r="3049" spans="5:6" x14ac:dyDescent="0.2">
      <c r="E3049" s="59"/>
      <c r="F3049" s="60"/>
    </row>
    <row r="3050" spans="5:6" x14ac:dyDescent="0.2">
      <c r="E3050" s="59"/>
      <c r="F3050" s="60"/>
    </row>
    <row r="3051" spans="5:6" x14ac:dyDescent="0.2">
      <c r="E3051" s="59"/>
      <c r="F3051" s="60"/>
    </row>
    <row r="3052" spans="5:6" x14ac:dyDescent="0.2">
      <c r="E3052" s="59"/>
      <c r="F3052" s="60"/>
    </row>
    <row r="3053" spans="5:6" x14ac:dyDescent="0.2">
      <c r="E3053" s="59"/>
      <c r="F3053" s="60"/>
    </row>
    <row r="3054" spans="5:6" x14ac:dyDescent="0.2">
      <c r="E3054" s="59"/>
      <c r="F3054" s="60"/>
    </row>
    <row r="3055" spans="5:6" x14ac:dyDescent="0.2">
      <c r="E3055" s="59"/>
      <c r="F3055" s="60"/>
    </row>
    <row r="3056" spans="5:6" x14ac:dyDescent="0.2">
      <c r="E3056" s="59"/>
      <c r="F3056" s="60"/>
    </row>
    <row r="3057" spans="5:6" x14ac:dyDescent="0.2">
      <c r="E3057" s="59"/>
      <c r="F3057" s="60"/>
    </row>
    <row r="3058" spans="5:6" x14ac:dyDescent="0.2">
      <c r="E3058" s="59"/>
      <c r="F3058" s="60"/>
    </row>
    <row r="3059" spans="5:6" x14ac:dyDescent="0.2">
      <c r="E3059" s="59"/>
      <c r="F3059" s="60"/>
    </row>
    <row r="3060" spans="5:6" x14ac:dyDescent="0.2">
      <c r="E3060" s="59"/>
      <c r="F3060" s="60"/>
    </row>
    <row r="3061" spans="5:6" x14ac:dyDescent="0.2">
      <c r="E3061" s="59"/>
      <c r="F3061" s="60"/>
    </row>
    <row r="3062" spans="5:6" x14ac:dyDescent="0.2">
      <c r="E3062" s="59"/>
      <c r="F3062" s="60"/>
    </row>
    <row r="3063" spans="5:6" x14ac:dyDescent="0.2">
      <c r="E3063" s="59"/>
      <c r="F3063" s="60"/>
    </row>
    <row r="3064" spans="5:6" x14ac:dyDescent="0.2">
      <c r="E3064" s="59"/>
      <c r="F3064" s="60"/>
    </row>
    <row r="3065" spans="5:6" x14ac:dyDescent="0.2">
      <c r="E3065" s="59"/>
      <c r="F3065" s="60"/>
    </row>
    <row r="3066" spans="5:6" x14ac:dyDescent="0.2">
      <c r="E3066" s="59"/>
      <c r="F3066" s="60"/>
    </row>
    <row r="3067" spans="5:6" x14ac:dyDescent="0.2">
      <c r="E3067" s="59"/>
      <c r="F3067" s="60"/>
    </row>
    <row r="3068" spans="5:6" x14ac:dyDescent="0.2">
      <c r="E3068" s="59"/>
      <c r="F3068" s="60"/>
    </row>
    <row r="3069" spans="5:6" x14ac:dyDescent="0.2">
      <c r="E3069" s="59"/>
      <c r="F3069" s="60"/>
    </row>
    <row r="3070" spans="5:6" x14ac:dyDescent="0.2">
      <c r="E3070" s="59"/>
      <c r="F3070" s="60"/>
    </row>
    <row r="3071" spans="5:6" x14ac:dyDescent="0.2">
      <c r="E3071" s="59"/>
      <c r="F3071" s="60"/>
    </row>
    <row r="3072" spans="5:6" x14ac:dyDescent="0.2">
      <c r="E3072" s="59"/>
      <c r="F3072" s="60"/>
    </row>
    <row r="3073" spans="5:6" x14ac:dyDescent="0.2">
      <c r="E3073" s="59"/>
      <c r="F3073" s="60"/>
    </row>
    <row r="3074" spans="5:6" x14ac:dyDescent="0.2">
      <c r="E3074" s="59"/>
      <c r="F3074" s="60"/>
    </row>
    <row r="3075" spans="5:6" x14ac:dyDescent="0.2">
      <c r="E3075" s="59"/>
      <c r="F3075" s="60"/>
    </row>
    <row r="3076" spans="5:6" x14ac:dyDescent="0.2">
      <c r="E3076" s="59"/>
      <c r="F3076" s="60"/>
    </row>
    <row r="3077" spans="5:6" x14ac:dyDescent="0.2">
      <c r="E3077" s="59"/>
      <c r="F3077" s="60"/>
    </row>
    <row r="3078" spans="5:6" x14ac:dyDescent="0.2">
      <c r="E3078" s="59"/>
      <c r="F3078" s="60"/>
    </row>
    <row r="3079" spans="5:6" x14ac:dyDescent="0.2">
      <c r="E3079" s="59"/>
      <c r="F3079" s="60"/>
    </row>
    <row r="3080" spans="5:6" x14ac:dyDescent="0.2">
      <c r="E3080" s="59"/>
      <c r="F3080" s="60"/>
    </row>
    <row r="3081" spans="5:6" x14ac:dyDescent="0.2">
      <c r="E3081" s="59"/>
      <c r="F3081" s="60"/>
    </row>
    <row r="3082" spans="5:6" x14ac:dyDescent="0.2">
      <c r="E3082" s="59"/>
      <c r="F3082" s="60"/>
    </row>
    <row r="3083" spans="5:6" x14ac:dyDescent="0.2">
      <c r="E3083" s="59"/>
      <c r="F3083" s="60"/>
    </row>
    <row r="3084" spans="5:6" x14ac:dyDescent="0.2">
      <c r="E3084" s="59"/>
      <c r="F3084" s="60"/>
    </row>
    <row r="3085" spans="5:6" x14ac:dyDescent="0.2">
      <c r="E3085" s="59"/>
      <c r="F3085" s="60"/>
    </row>
    <row r="3086" spans="5:6" x14ac:dyDescent="0.2">
      <c r="E3086" s="59"/>
      <c r="F3086" s="60"/>
    </row>
    <row r="3087" spans="5:6" x14ac:dyDescent="0.2">
      <c r="E3087" s="59"/>
      <c r="F3087" s="60"/>
    </row>
    <row r="3088" spans="5:6" x14ac:dyDescent="0.2">
      <c r="E3088" s="59"/>
      <c r="F3088" s="60"/>
    </row>
    <row r="3089" spans="5:6" x14ac:dyDescent="0.2">
      <c r="E3089" s="59"/>
      <c r="F3089" s="60"/>
    </row>
    <row r="3090" spans="5:6" x14ac:dyDescent="0.2">
      <c r="E3090" s="59"/>
      <c r="F3090" s="60"/>
    </row>
    <row r="3091" spans="5:6" x14ac:dyDescent="0.2">
      <c r="E3091" s="59"/>
      <c r="F3091" s="60"/>
    </row>
    <row r="3092" spans="5:6" x14ac:dyDescent="0.2">
      <c r="E3092" s="59"/>
      <c r="F3092" s="60"/>
    </row>
    <row r="3093" spans="5:6" x14ac:dyDescent="0.2">
      <c r="E3093" s="59"/>
      <c r="F3093" s="60"/>
    </row>
    <row r="3094" spans="5:6" x14ac:dyDescent="0.2">
      <c r="E3094" s="59"/>
      <c r="F3094" s="60"/>
    </row>
    <row r="3095" spans="5:6" x14ac:dyDescent="0.2">
      <c r="E3095" s="59"/>
      <c r="F3095" s="60"/>
    </row>
    <row r="3096" spans="5:6" x14ac:dyDescent="0.2">
      <c r="E3096" s="59"/>
      <c r="F3096" s="60"/>
    </row>
    <row r="3097" spans="5:6" x14ac:dyDescent="0.2">
      <c r="E3097" s="59"/>
      <c r="F3097" s="60"/>
    </row>
    <row r="3098" spans="5:6" x14ac:dyDescent="0.2">
      <c r="E3098" s="59"/>
      <c r="F3098" s="60"/>
    </row>
    <row r="3099" spans="5:6" x14ac:dyDescent="0.2">
      <c r="E3099" s="59"/>
      <c r="F3099" s="60"/>
    </row>
    <row r="3100" spans="5:6" x14ac:dyDescent="0.2">
      <c r="E3100" s="59"/>
      <c r="F3100" s="60"/>
    </row>
    <row r="3101" spans="5:6" x14ac:dyDescent="0.2">
      <c r="E3101" s="59"/>
      <c r="F3101" s="60"/>
    </row>
    <row r="3102" spans="5:6" x14ac:dyDescent="0.2">
      <c r="E3102" s="59"/>
      <c r="F3102" s="60"/>
    </row>
    <row r="3103" spans="5:6" x14ac:dyDescent="0.2">
      <c r="E3103" s="59"/>
      <c r="F3103" s="60"/>
    </row>
    <row r="3104" spans="5:6" x14ac:dyDescent="0.2">
      <c r="E3104" s="59"/>
      <c r="F3104" s="60"/>
    </row>
    <row r="3105" spans="5:6" x14ac:dyDescent="0.2">
      <c r="E3105" s="59"/>
      <c r="F3105" s="60"/>
    </row>
    <row r="3106" spans="5:6" x14ac:dyDescent="0.2">
      <c r="E3106" s="59"/>
      <c r="F3106" s="60"/>
    </row>
    <row r="3107" spans="5:6" x14ac:dyDescent="0.2">
      <c r="E3107" s="59"/>
      <c r="F3107" s="60"/>
    </row>
    <row r="3108" spans="5:6" x14ac:dyDescent="0.2">
      <c r="E3108" s="59"/>
      <c r="F3108" s="60"/>
    </row>
    <row r="3109" spans="5:6" x14ac:dyDescent="0.2">
      <c r="E3109" s="59"/>
      <c r="F3109" s="60"/>
    </row>
    <row r="3110" spans="5:6" x14ac:dyDescent="0.2">
      <c r="E3110" s="59"/>
      <c r="F3110" s="60"/>
    </row>
    <row r="3111" spans="5:6" x14ac:dyDescent="0.2">
      <c r="E3111" s="59"/>
      <c r="F3111" s="60"/>
    </row>
    <row r="3112" spans="5:6" x14ac:dyDescent="0.2">
      <c r="E3112" s="59"/>
      <c r="F3112" s="60"/>
    </row>
    <row r="3113" spans="5:6" x14ac:dyDescent="0.2">
      <c r="E3113" s="59"/>
      <c r="F3113" s="60"/>
    </row>
    <row r="3114" spans="5:6" x14ac:dyDescent="0.2">
      <c r="E3114" s="59"/>
      <c r="F3114" s="60"/>
    </row>
    <row r="3115" spans="5:6" x14ac:dyDescent="0.2">
      <c r="E3115" s="59"/>
      <c r="F3115" s="60"/>
    </row>
    <row r="3116" spans="5:6" x14ac:dyDescent="0.2">
      <c r="E3116" s="59"/>
      <c r="F3116" s="60"/>
    </row>
    <row r="3117" spans="5:6" x14ac:dyDescent="0.2">
      <c r="E3117" s="59"/>
      <c r="F3117" s="60"/>
    </row>
    <row r="3118" spans="5:6" x14ac:dyDescent="0.2">
      <c r="E3118" s="59"/>
      <c r="F3118" s="60"/>
    </row>
    <row r="3119" spans="5:6" x14ac:dyDescent="0.2">
      <c r="E3119" s="59"/>
      <c r="F3119" s="60"/>
    </row>
    <row r="3120" spans="5:6" x14ac:dyDescent="0.2">
      <c r="E3120" s="59"/>
      <c r="F3120" s="60"/>
    </row>
    <row r="3121" spans="5:6" x14ac:dyDescent="0.2">
      <c r="E3121" s="59"/>
      <c r="F3121" s="60"/>
    </row>
    <row r="3122" spans="5:6" x14ac:dyDescent="0.2">
      <c r="E3122" s="59"/>
      <c r="F3122" s="60"/>
    </row>
    <row r="3123" spans="5:6" x14ac:dyDescent="0.2">
      <c r="E3123" s="59"/>
      <c r="F3123" s="60"/>
    </row>
    <row r="3124" spans="5:6" x14ac:dyDescent="0.2">
      <c r="E3124" s="59"/>
      <c r="F3124" s="60"/>
    </row>
    <row r="3125" spans="5:6" x14ac:dyDescent="0.2">
      <c r="E3125" s="59"/>
      <c r="F3125" s="60"/>
    </row>
    <row r="3126" spans="5:6" x14ac:dyDescent="0.2">
      <c r="E3126" s="59"/>
      <c r="F3126" s="60"/>
    </row>
    <row r="3127" spans="5:6" x14ac:dyDescent="0.2">
      <c r="E3127" s="59"/>
      <c r="F3127" s="60"/>
    </row>
    <row r="3128" spans="5:6" x14ac:dyDescent="0.2">
      <c r="E3128" s="59"/>
      <c r="F3128" s="60"/>
    </row>
    <row r="3129" spans="5:6" x14ac:dyDescent="0.2">
      <c r="E3129" s="59"/>
      <c r="F3129" s="60"/>
    </row>
    <row r="3130" spans="5:6" x14ac:dyDescent="0.2">
      <c r="E3130" s="59"/>
      <c r="F3130" s="60"/>
    </row>
    <row r="3131" spans="5:6" x14ac:dyDescent="0.2">
      <c r="E3131" s="59"/>
      <c r="F3131" s="60"/>
    </row>
    <row r="3132" spans="5:6" x14ac:dyDescent="0.2">
      <c r="E3132" s="59"/>
      <c r="F3132" s="60"/>
    </row>
    <row r="3133" spans="5:6" x14ac:dyDescent="0.2">
      <c r="E3133" s="59"/>
      <c r="F3133" s="60"/>
    </row>
    <row r="3134" spans="5:6" x14ac:dyDescent="0.2">
      <c r="E3134" s="59"/>
      <c r="F3134" s="60"/>
    </row>
    <row r="3135" spans="5:6" x14ac:dyDescent="0.2">
      <c r="E3135" s="59"/>
      <c r="F3135" s="60"/>
    </row>
    <row r="3136" spans="5:6" x14ac:dyDescent="0.2">
      <c r="E3136" s="59"/>
      <c r="F3136" s="60"/>
    </row>
    <row r="3137" spans="5:6" x14ac:dyDescent="0.2">
      <c r="E3137" s="59"/>
      <c r="F3137" s="60"/>
    </row>
    <row r="3138" spans="5:6" x14ac:dyDescent="0.2">
      <c r="E3138" s="59"/>
      <c r="F3138" s="60"/>
    </row>
    <row r="3139" spans="5:6" x14ac:dyDescent="0.2">
      <c r="E3139" s="59"/>
      <c r="F3139" s="60"/>
    </row>
    <row r="3140" spans="5:6" x14ac:dyDescent="0.2">
      <c r="E3140" s="59"/>
      <c r="F3140" s="60"/>
    </row>
    <row r="3141" spans="5:6" x14ac:dyDescent="0.2">
      <c r="E3141" s="59"/>
      <c r="F3141" s="60"/>
    </row>
    <row r="3142" spans="5:6" x14ac:dyDescent="0.2">
      <c r="E3142" s="59"/>
      <c r="F3142" s="60"/>
    </row>
    <row r="3143" spans="5:6" x14ac:dyDescent="0.2">
      <c r="E3143" s="59"/>
      <c r="F3143" s="60"/>
    </row>
    <row r="3144" spans="5:6" x14ac:dyDescent="0.2">
      <c r="E3144" s="59"/>
      <c r="F3144" s="60"/>
    </row>
    <row r="3145" spans="5:6" x14ac:dyDescent="0.2">
      <c r="E3145" s="59"/>
      <c r="F3145" s="60"/>
    </row>
    <row r="3146" spans="5:6" x14ac:dyDescent="0.2">
      <c r="E3146" s="59"/>
      <c r="F3146" s="60"/>
    </row>
    <row r="3147" spans="5:6" x14ac:dyDescent="0.2">
      <c r="E3147" s="59"/>
      <c r="F3147" s="60"/>
    </row>
    <row r="3148" spans="5:6" x14ac:dyDescent="0.2">
      <c r="E3148" s="59"/>
      <c r="F3148" s="60"/>
    </row>
    <row r="3149" spans="5:6" x14ac:dyDescent="0.2">
      <c r="E3149" s="59"/>
      <c r="F3149" s="60"/>
    </row>
    <row r="3150" spans="5:6" x14ac:dyDescent="0.2">
      <c r="E3150" s="59"/>
      <c r="F3150" s="60"/>
    </row>
    <row r="3151" spans="5:6" x14ac:dyDescent="0.2">
      <c r="E3151" s="59"/>
      <c r="F3151" s="60"/>
    </row>
    <row r="3152" spans="5:6" x14ac:dyDescent="0.2">
      <c r="E3152" s="59"/>
      <c r="F3152" s="60"/>
    </row>
    <row r="3153" spans="5:6" x14ac:dyDescent="0.2">
      <c r="E3153" s="59"/>
      <c r="F3153" s="60"/>
    </row>
    <row r="3154" spans="5:6" x14ac:dyDescent="0.2">
      <c r="E3154" s="59"/>
      <c r="F3154" s="60"/>
    </row>
    <row r="3155" spans="5:6" x14ac:dyDescent="0.2">
      <c r="E3155" s="59"/>
      <c r="F3155" s="60"/>
    </row>
    <row r="3156" spans="5:6" x14ac:dyDescent="0.2">
      <c r="E3156" s="59"/>
      <c r="F3156" s="60"/>
    </row>
    <row r="3157" spans="5:6" x14ac:dyDescent="0.2">
      <c r="E3157" s="59"/>
      <c r="F3157" s="60"/>
    </row>
    <row r="3158" spans="5:6" x14ac:dyDescent="0.2">
      <c r="E3158" s="59"/>
      <c r="F3158" s="60"/>
    </row>
    <row r="3159" spans="5:6" x14ac:dyDescent="0.2">
      <c r="E3159" s="59"/>
      <c r="F3159" s="60"/>
    </row>
    <row r="3160" spans="5:6" x14ac:dyDescent="0.2">
      <c r="E3160" s="59"/>
      <c r="F3160" s="60"/>
    </row>
    <row r="3161" spans="5:6" x14ac:dyDescent="0.2">
      <c r="E3161" s="59"/>
      <c r="F3161" s="60"/>
    </row>
    <row r="3162" spans="5:6" x14ac:dyDescent="0.2">
      <c r="E3162" s="59"/>
      <c r="F3162" s="60"/>
    </row>
    <row r="3163" spans="5:6" x14ac:dyDescent="0.2">
      <c r="E3163" s="59"/>
      <c r="F3163" s="60"/>
    </row>
    <row r="3164" spans="5:6" x14ac:dyDescent="0.2">
      <c r="E3164" s="59"/>
      <c r="F3164" s="60"/>
    </row>
    <row r="3165" spans="5:6" x14ac:dyDescent="0.2">
      <c r="E3165" s="59"/>
      <c r="F3165" s="60"/>
    </row>
    <row r="3166" spans="5:6" x14ac:dyDescent="0.2">
      <c r="E3166" s="59"/>
      <c r="F3166" s="60"/>
    </row>
    <row r="3167" spans="5:6" x14ac:dyDescent="0.2">
      <c r="E3167" s="59"/>
      <c r="F3167" s="60"/>
    </row>
    <row r="3168" spans="5:6" x14ac:dyDescent="0.2">
      <c r="E3168" s="59"/>
      <c r="F3168" s="60"/>
    </row>
    <row r="3169" spans="5:6" x14ac:dyDescent="0.2">
      <c r="E3169" s="59"/>
      <c r="F3169" s="60"/>
    </row>
    <row r="3170" spans="5:6" x14ac:dyDescent="0.2">
      <c r="E3170" s="59"/>
      <c r="F3170" s="60"/>
    </row>
    <row r="3171" spans="5:6" x14ac:dyDescent="0.2">
      <c r="E3171" s="59"/>
      <c r="F3171" s="60"/>
    </row>
    <row r="3172" spans="5:6" x14ac:dyDescent="0.2">
      <c r="E3172" s="59"/>
      <c r="F3172" s="60"/>
    </row>
    <row r="3173" spans="5:6" x14ac:dyDescent="0.2">
      <c r="E3173" s="59"/>
      <c r="F3173" s="60"/>
    </row>
    <row r="3174" spans="5:6" x14ac:dyDescent="0.2">
      <c r="E3174" s="59"/>
      <c r="F3174" s="60"/>
    </row>
    <row r="3175" spans="5:6" x14ac:dyDescent="0.2">
      <c r="E3175" s="59"/>
      <c r="F3175" s="60"/>
    </row>
    <row r="3176" spans="5:6" x14ac:dyDescent="0.2">
      <c r="E3176" s="59"/>
      <c r="F3176" s="60"/>
    </row>
    <row r="3177" spans="5:6" x14ac:dyDescent="0.2">
      <c r="E3177" s="59"/>
      <c r="F3177" s="60"/>
    </row>
    <row r="3178" spans="5:6" x14ac:dyDescent="0.2">
      <c r="E3178" s="59"/>
      <c r="F3178" s="60"/>
    </row>
    <row r="3179" spans="5:6" x14ac:dyDescent="0.2">
      <c r="E3179" s="59"/>
      <c r="F3179" s="60"/>
    </row>
    <row r="3180" spans="5:6" x14ac:dyDescent="0.2">
      <c r="E3180" s="59"/>
      <c r="F3180" s="60"/>
    </row>
    <row r="3181" spans="5:6" x14ac:dyDescent="0.2">
      <c r="E3181" s="59"/>
      <c r="F3181" s="60"/>
    </row>
    <row r="3182" spans="5:6" x14ac:dyDescent="0.2">
      <c r="E3182" s="59"/>
      <c r="F3182" s="60"/>
    </row>
    <row r="3183" spans="5:6" x14ac:dyDescent="0.2">
      <c r="E3183" s="59"/>
      <c r="F3183" s="60"/>
    </row>
    <row r="3184" spans="5:6" x14ac:dyDescent="0.2">
      <c r="E3184" s="59"/>
      <c r="F3184" s="60"/>
    </row>
    <row r="3185" spans="5:6" x14ac:dyDescent="0.2">
      <c r="E3185" s="59"/>
      <c r="F3185" s="60"/>
    </row>
    <row r="3186" spans="5:6" x14ac:dyDescent="0.2">
      <c r="E3186" s="59"/>
      <c r="F3186" s="60"/>
    </row>
    <row r="3187" spans="5:6" x14ac:dyDescent="0.2">
      <c r="E3187" s="59"/>
      <c r="F3187" s="60"/>
    </row>
    <row r="3188" spans="5:6" x14ac:dyDescent="0.2">
      <c r="E3188" s="59"/>
      <c r="F3188" s="60"/>
    </row>
    <row r="3189" spans="5:6" x14ac:dyDescent="0.2">
      <c r="E3189" s="59"/>
      <c r="F3189" s="60"/>
    </row>
    <row r="3190" spans="5:6" x14ac:dyDescent="0.2">
      <c r="E3190" s="59"/>
      <c r="F3190" s="60"/>
    </row>
    <row r="3191" spans="5:6" x14ac:dyDescent="0.2">
      <c r="E3191" s="59"/>
      <c r="F3191" s="60"/>
    </row>
    <row r="3192" spans="5:6" x14ac:dyDescent="0.2">
      <c r="E3192" s="59"/>
      <c r="F3192" s="60"/>
    </row>
    <row r="3193" spans="5:6" x14ac:dyDescent="0.2">
      <c r="E3193" s="59"/>
      <c r="F3193" s="60"/>
    </row>
    <row r="3194" spans="5:6" x14ac:dyDescent="0.2">
      <c r="E3194" s="59"/>
      <c r="F3194" s="60"/>
    </row>
    <row r="3195" spans="5:6" x14ac:dyDescent="0.2">
      <c r="E3195" s="59"/>
      <c r="F3195" s="60"/>
    </row>
    <row r="3196" spans="5:6" x14ac:dyDescent="0.2">
      <c r="E3196" s="59"/>
      <c r="F3196" s="60"/>
    </row>
    <row r="3197" spans="5:6" x14ac:dyDescent="0.2">
      <c r="E3197" s="59"/>
      <c r="F3197" s="60"/>
    </row>
    <row r="3198" spans="5:6" x14ac:dyDescent="0.2">
      <c r="E3198" s="59"/>
      <c r="F3198" s="60"/>
    </row>
    <row r="3199" spans="5:6" x14ac:dyDescent="0.2">
      <c r="E3199" s="59"/>
      <c r="F3199" s="60"/>
    </row>
    <row r="3200" spans="5:6" x14ac:dyDescent="0.2">
      <c r="E3200" s="59"/>
      <c r="F3200" s="60"/>
    </row>
    <row r="3201" spans="5:6" x14ac:dyDescent="0.2">
      <c r="E3201" s="59"/>
      <c r="F3201" s="60"/>
    </row>
    <row r="3202" spans="5:6" x14ac:dyDescent="0.2">
      <c r="E3202" s="59"/>
      <c r="F3202" s="60"/>
    </row>
    <row r="3203" spans="5:6" x14ac:dyDescent="0.2">
      <c r="E3203" s="59"/>
      <c r="F3203" s="60"/>
    </row>
    <row r="3204" spans="5:6" x14ac:dyDescent="0.2">
      <c r="E3204" s="59"/>
      <c r="F3204" s="60"/>
    </row>
    <row r="3205" spans="5:6" x14ac:dyDescent="0.2">
      <c r="E3205" s="59"/>
      <c r="F3205" s="60"/>
    </row>
    <row r="3206" spans="5:6" x14ac:dyDescent="0.2">
      <c r="E3206" s="59"/>
      <c r="F3206" s="60"/>
    </row>
    <row r="3207" spans="5:6" x14ac:dyDescent="0.2">
      <c r="E3207" s="59"/>
      <c r="F3207" s="60"/>
    </row>
    <row r="3208" spans="5:6" x14ac:dyDescent="0.2">
      <c r="E3208" s="59"/>
      <c r="F3208" s="60"/>
    </row>
    <row r="3209" spans="5:6" x14ac:dyDescent="0.2">
      <c r="E3209" s="59"/>
      <c r="F3209" s="60"/>
    </row>
    <row r="3210" spans="5:6" x14ac:dyDescent="0.2">
      <c r="E3210" s="59"/>
      <c r="F3210" s="60"/>
    </row>
    <row r="3211" spans="5:6" x14ac:dyDescent="0.2">
      <c r="E3211" s="59"/>
      <c r="F3211" s="60"/>
    </row>
    <row r="3212" spans="5:6" x14ac:dyDescent="0.2">
      <c r="E3212" s="59"/>
      <c r="F3212" s="60"/>
    </row>
    <row r="3213" spans="5:6" x14ac:dyDescent="0.2">
      <c r="E3213" s="59"/>
      <c r="F3213" s="60"/>
    </row>
    <row r="3214" spans="5:6" x14ac:dyDescent="0.2">
      <c r="E3214" s="59"/>
      <c r="F3214" s="60"/>
    </row>
    <row r="3215" spans="5:6" x14ac:dyDescent="0.2">
      <c r="E3215" s="59"/>
      <c r="F3215" s="60"/>
    </row>
    <row r="3216" spans="5:6" x14ac:dyDescent="0.2">
      <c r="E3216" s="59"/>
      <c r="F3216" s="60"/>
    </row>
    <row r="3217" spans="5:6" x14ac:dyDescent="0.2">
      <c r="E3217" s="59"/>
      <c r="F3217" s="60"/>
    </row>
    <row r="3218" spans="5:6" x14ac:dyDescent="0.2">
      <c r="E3218" s="59"/>
      <c r="F3218" s="60"/>
    </row>
    <row r="3219" spans="5:6" x14ac:dyDescent="0.2">
      <c r="E3219" s="59"/>
      <c r="F3219" s="60"/>
    </row>
    <row r="3220" spans="5:6" x14ac:dyDescent="0.2">
      <c r="E3220" s="59"/>
      <c r="F3220" s="60"/>
    </row>
    <row r="3221" spans="5:6" x14ac:dyDescent="0.2">
      <c r="E3221" s="59"/>
      <c r="F3221" s="60"/>
    </row>
    <row r="3222" spans="5:6" x14ac:dyDescent="0.2">
      <c r="E3222" s="59"/>
      <c r="F3222" s="60"/>
    </row>
    <row r="3223" spans="5:6" x14ac:dyDescent="0.2">
      <c r="E3223" s="59"/>
      <c r="F3223" s="60"/>
    </row>
    <row r="3224" spans="5:6" x14ac:dyDescent="0.2">
      <c r="E3224" s="59"/>
      <c r="F3224" s="60"/>
    </row>
    <row r="3225" spans="5:6" x14ac:dyDescent="0.2">
      <c r="E3225" s="59"/>
      <c r="F3225" s="60"/>
    </row>
    <row r="3226" spans="5:6" x14ac:dyDescent="0.2">
      <c r="E3226" s="59"/>
      <c r="F3226" s="60"/>
    </row>
    <row r="3227" spans="5:6" x14ac:dyDescent="0.2">
      <c r="E3227" s="59"/>
      <c r="F3227" s="60"/>
    </row>
    <row r="3228" spans="5:6" x14ac:dyDescent="0.2">
      <c r="E3228" s="59"/>
      <c r="F3228" s="60"/>
    </row>
    <row r="3229" spans="5:6" x14ac:dyDescent="0.2">
      <c r="E3229" s="59"/>
      <c r="F3229" s="60"/>
    </row>
    <row r="3230" spans="5:6" x14ac:dyDescent="0.2">
      <c r="E3230" s="59"/>
      <c r="F3230" s="60"/>
    </row>
    <row r="3231" spans="5:6" x14ac:dyDescent="0.2">
      <c r="E3231" s="59"/>
      <c r="F3231" s="60"/>
    </row>
    <row r="3232" spans="5:6" x14ac:dyDescent="0.2">
      <c r="E3232" s="59"/>
      <c r="F3232" s="60"/>
    </row>
    <row r="3233" spans="5:6" x14ac:dyDescent="0.2">
      <c r="E3233" s="59"/>
      <c r="F3233" s="60"/>
    </row>
    <row r="3234" spans="5:6" x14ac:dyDescent="0.2">
      <c r="E3234" s="59"/>
      <c r="F3234" s="60"/>
    </row>
    <row r="3235" spans="5:6" x14ac:dyDescent="0.2">
      <c r="E3235" s="59"/>
      <c r="F3235" s="60"/>
    </row>
    <row r="3236" spans="5:6" x14ac:dyDescent="0.2">
      <c r="E3236" s="59"/>
      <c r="F3236" s="60"/>
    </row>
    <row r="3237" spans="5:6" x14ac:dyDescent="0.2">
      <c r="E3237" s="59"/>
      <c r="F3237" s="60"/>
    </row>
    <row r="3238" spans="5:6" x14ac:dyDescent="0.2">
      <c r="E3238" s="59"/>
      <c r="F3238" s="60"/>
    </row>
    <row r="3239" spans="5:6" x14ac:dyDescent="0.2">
      <c r="E3239" s="59"/>
      <c r="F3239" s="60"/>
    </row>
    <row r="3240" spans="5:6" x14ac:dyDescent="0.2">
      <c r="E3240" s="59"/>
      <c r="F3240" s="60"/>
    </row>
    <row r="3241" spans="5:6" x14ac:dyDescent="0.2">
      <c r="E3241" s="59"/>
      <c r="F3241" s="60"/>
    </row>
    <row r="3242" spans="5:6" x14ac:dyDescent="0.2">
      <c r="E3242" s="59"/>
      <c r="F3242" s="60"/>
    </row>
    <row r="3243" spans="5:6" x14ac:dyDescent="0.2">
      <c r="E3243" s="59"/>
      <c r="F3243" s="60"/>
    </row>
    <row r="3244" spans="5:6" x14ac:dyDescent="0.2">
      <c r="E3244" s="59"/>
      <c r="F3244" s="60"/>
    </row>
    <row r="3245" spans="5:6" x14ac:dyDescent="0.2">
      <c r="E3245" s="59"/>
      <c r="F3245" s="60"/>
    </row>
    <row r="3246" spans="5:6" x14ac:dyDescent="0.2">
      <c r="E3246" s="59"/>
      <c r="F3246" s="60"/>
    </row>
    <row r="3247" spans="5:6" x14ac:dyDescent="0.2">
      <c r="E3247" s="59"/>
      <c r="F3247" s="60"/>
    </row>
    <row r="3248" spans="5:6" x14ac:dyDescent="0.2">
      <c r="E3248" s="59"/>
      <c r="F3248" s="60"/>
    </row>
    <row r="3249" spans="5:6" x14ac:dyDescent="0.2">
      <c r="E3249" s="59"/>
      <c r="F3249" s="60"/>
    </row>
    <row r="3250" spans="5:6" x14ac:dyDescent="0.2">
      <c r="E3250" s="59"/>
      <c r="F3250" s="60"/>
    </row>
    <row r="3251" spans="5:6" x14ac:dyDescent="0.2">
      <c r="E3251" s="59"/>
      <c r="F3251" s="60"/>
    </row>
    <row r="3252" spans="5:6" x14ac:dyDescent="0.2">
      <c r="E3252" s="59"/>
      <c r="F3252" s="60"/>
    </row>
    <row r="3253" spans="5:6" x14ac:dyDescent="0.2">
      <c r="E3253" s="59"/>
      <c r="F3253" s="60"/>
    </row>
    <row r="3254" spans="5:6" x14ac:dyDescent="0.2">
      <c r="E3254" s="59"/>
      <c r="F3254" s="60"/>
    </row>
    <row r="3255" spans="5:6" x14ac:dyDescent="0.2">
      <c r="E3255" s="59"/>
      <c r="F3255" s="60"/>
    </row>
    <row r="3256" spans="5:6" x14ac:dyDescent="0.2">
      <c r="E3256" s="59"/>
      <c r="F3256" s="60"/>
    </row>
    <row r="3257" spans="5:6" x14ac:dyDescent="0.2">
      <c r="E3257" s="59"/>
      <c r="F3257" s="60"/>
    </row>
    <row r="3258" spans="5:6" x14ac:dyDescent="0.2">
      <c r="E3258" s="59"/>
      <c r="F3258" s="60"/>
    </row>
    <row r="3259" spans="5:6" x14ac:dyDescent="0.2">
      <c r="E3259" s="59"/>
      <c r="F3259" s="60"/>
    </row>
    <row r="3260" spans="5:6" x14ac:dyDescent="0.2">
      <c r="E3260" s="59"/>
      <c r="F3260" s="60"/>
    </row>
    <row r="3261" spans="5:6" x14ac:dyDescent="0.2">
      <c r="E3261" s="59"/>
      <c r="F3261" s="60"/>
    </row>
    <row r="3262" spans="5:6" x14ac:dyDescent="0.2">
      <c r="E3262" s="59"/>
      <c r="F3262" s="60"/>
    </row>
    <row r="3263" spans="5:6" x14ac:dyDescent="0.2">
      <c r="E3263" s="59"/>
      <c r="F3263" s="60"/>
    </row>
    <row r="3264" spans="5:6" x14ac:dyDescent="0.2">
      <c r="E3264" s="59"/>
      <c r="F3264" s="60"/>
    </row>
    <row r="3265" spans="5:6" x14ac:dyDescent="0.2">
      <c r="E3265" s="59"/>
      <c r="F3265" s="60"/>
    </row>
    <row r="3266" spans="5:6" x14ac:dyDescent="0.2">
      <c r="E3266" s="59"/>
      <c r="F3266" s="60"/>
    </row>
    <row r="3267" spans="5:6" x14ac:dyDescent="0.2">
      <c r="E3267" s="59"/>
      <c r="F3267" s="60"/>
    </row>
    <row r="3268" spans="5:6" x14ac:dyDescent="0.2">
      <c r="E3268" s="59"/>
      <c r="F3268" s="60"/>
    </row>
    <row r="3269" spans="5:6" x14ac:dyDescent="0.2">
      <c r="E3269" s="59"/>
      <c r="F3269" s="60"/>
    </row>
    <row r="3270" spans="5:6" x14ac:dyDescent="0.2">
      <c r="E3270" s="59"/>
      <c r="F3270" s="60"/>
    </row>
    <row r="3271" spans="5:6" x14ac:dyDescent="0.2">
      <c r="E3271" s="59"/>
      <c r="F3271" s="60"/>
    </row>
    <row r="3272" spans="5:6" x14ac:dyDescent="0.2">
      <c r="E3272" s="59"/>
      <c r="F3272" s="60"/>
    </row>
    <row r="3273" spans="5:6" x14ac:dyDescent="0.2">
      <c r="E3273" s="59"/>
      <c r="F3273" s="60"/>
    </row>
    <row r="3274" spans="5:6" x14ac:dyDescent="0.2">
      <c r="E3274" s="59"/>
      <c r="F3274" s="60"/>
    </row>
    <row r="3275" spans="5:6" x14ac:dyDescent="0.2">
      <c r="E3275" s="59"/>
      <c r="F3275" s="60"/>
    </row>
    <row r="3276" spans="5:6" x14ac:dyDescent="0.2">
      <c r="E3276" s="59"/>
      <c r="F3276" s="60"/>
    </row>
    <row r="3277" spans="5:6" x14ac:dyDescent="0.2">
      <c r="E3277" s="59"/>
      <c r="F3277" s="60"/>
    </row>
    <row r="3278" spans="5:6" x14ac:dyDescent="0.2">
      <c r="E3278" s="59"/>
      <c r="F3278" s="60"/>
    </row>
    <row r="3279" spans="5:6" x14ac:dyDescent="0.2">
      <c r="E3279" s="59"/>
      <c r="F3279" s="60"/>
    </row>
    <row r="3280" spans="5:6" x14ac:dyDescent="0.2">
      <c r="E3280" s="59"/>
      <c r="F3280" s="60"/>
    </row>
    <row r="3281" spans="5:6" x14ac:dyDescent="0.2">
      <c r="E3281" s="59"/>
      <c r="F3281" s="60"/>
    </row>
    <row r="3282" spans="5:6" x14ac:dyDescent="0.2">
      <c r="E3282" s="59"/>
      <c r="F3282" s="60"/>
    </row>
    <row r="3283" spans="5:6" x14ac:dyDescent="0.2">
      <c r="E3283" s="59"/>
      <c r="F3283" s="60"/>
    </row>
    <row r="3284" spans="5:6" x14ac:dyDescent="0.2">
      <c r="E3284" s="59"/>
      <c r="F3284" s="60"/>
    </row>
    <row r="3285" spans="5:6" x14ac:dyDescent="0.2">
      <c r="E3285" s="59"/>
      <c r="F3285" s="60"/>
    </row>
    <row r="3286" spans="5:6" x14ac:dyDescent="0.2">
      <c r="E3286" s="59"/>
      <c r="F3286" s="60"/>
    </row>
    <row r="3287" spans="5:6" x14ac:dyDescent="0.2">
      <c r="E3287" s="59"/>
      <c r="F3287" s="60"/>
    </row>
    <row r="3288" spans="5:6" x14ac:dyDescent="0.2">
      <c r="E3288" s="59"/>
      <c r="F3288" s="60"/>
    </row>
    <row r="3289" spans="5:6" x14ac:dyDescent="0.2">
      <c r="E3289" s="59"/>
      <c r="F3289" s="60"/>
    </row>
    <row r="3290" spans="5:6" x14ac:dyDescent="0.2">
      <c r="E3290" s="59"/>
      <c r="F3290" s="60"/>
    </row>
    <row r="3291" spans="5:6" x14ac:dyDescent="0.2">
      <c r="E3291" s="59"/>
      <c r="F3291" s="60"/>
    </row>
    <row r="3292" spans="5:6" x14ac:dyDescent="0.2">
      <c r="E3292" s="59"/>
      <c r="F3292" s="60"/>
    </row>
    <row r="3293" spans="5:6" x14ac:dyDescent="0.2">
      <c r="E3293" s="59"/>
      <c r="F3293" s="60"/>
    </row>
    <row r="3294" spans="5:6" x14ac:dyDescent="0.2">
      <c r="E3294" s="59"/>
      <c r="F3294" s="60"/>
    </row>
    <row r="3295" spans="5:6" x14ac:dyDescent="0.2">
      <c r="E3295" s="59"/>
      <c r="F3295" s="60"/>
    </row>
    <row r="3296" spans="5:6" x14ac:dyDescent="0.2">
      <c r="E3296" s="59"/>
      <c r="F3296" s="60"/>
    </row>
    <row r="3297" spans="5:6" x14ac:dyDescent="0.2">
      <c r="E3297" s="59"/>
      <c r="F3297" s="60"/>
    </row>
    <row r="3298" spans="5:6" x14ac:dyDescent="0.2">
      <c r="E3298" s="59"/>
      <c r="F3298" s="60"/>
    </row>
    <row r="3299" spans="5:6" x14ac:dyDescent="0.2">
      <c r="E3299" s="59"/>
      <c r="F3299" s="60"/>
    </row>
    <row r="3300" spans="5:6" x14ac:dyDescent="0.2">
      <c r="E3300" s="59"/>
      <c r="F3300" s="60"/>
    </row>
    <row r="3301" spans="5:6" x14ac:dyDescent="0.2">
      <c r="E3301" s="59"/>
      <c r="F3301" s="60"/>
    </row>
    <row r="3302" spans="5:6" x14ac:dyDescent="0.2">
      <c r="E3302" s="59"/>
      <c r="F3302" s="60"/>
    </row>
    <row r="3303" spans="5:6" x14ac:dyDescent="0.2">
      <c r="E3303" s="59"/>
      <c r="F3303" s="60"/>
    </row>
    <row r="3304" spans="5:6" x14ac:dyDescent="0.2">
      <c r="E3304" s="59"/>
      <c r="F3304" s="60"/>
    </row>
    <row r="3305" spans="5:6" x14ac:dyDescent="0.2">
      <c r="E3305" s="59"/>
      <c r="F3305" s="60"/>
    </row>
    <row r="3306" spans="5:6" x14ac:dyDescent="0.2">
      <c r="E3306" s="59"/>
      <c r="F3306" s="60"/>
    </row>
    <row r="3307" spans="5:6" x14ac:dyDescent="0.2">
      <c r="E3307" s="59"/>
      <c r="F3307" s="60"/>
    </row>
    <row r="3308" spans="5:6" x14ac:dyDescent="0.2">
      <c r="E3308" s="59"/>
      <c r="F3308" s="60"/>
    </row>
    <row r="3309" spans="5:6" x14ac:dyDescent="0.2">
      <c r="E3309" s="59"/>
      <c r="F3309" s="60"/>
    </row>
    <row r="3310" spans="5:6" x14ac:dyDescent="0.2">
      <c r="E3310" s="59"/>
      <c r="F3310" s="60"/>
    </row>
    <row r="3311" spans="5:6" x14ac:dyDescent="0.2">
      <c r="E3311" s="59"/>
      <c r="F3311" s="60"/>
    </row>
    <row r="3312" spans="5:6" x14ac:dyDescent="0.2">
      <c r="E3312" s="59"/>
      <c r="F3312" s="60"/>
    </row>
    <row r="3313" spans="5:6" x14ac:dyDescent="0.2">
      <c r="E3313" s="59"/>
      <c r="F3313" s="60"/>
    </row>
    <row r="3314" spans="5:6" x14ac:dyDescent="0.2">
      <c r="E3314" s="59"/>
      <c r="F3314" s="60"/>
    </row>
    <row r="3315" spans="5:6" x14ac:dyDescent="0.2">
      <c r="E3315" s="59"/>
      <c r="F3315" s="60"/>
    </row>
    <row r="3316" spans="5:6" x14ac:dyDescent="0.2">
      <c r="E3316" s="59"/>
      <c r="F3316" s="60"/>
    </row>
    <row r="3317" spans="5:6" x14ac:dyDescent="0.2">
      <c r="E3317" s="59"/>
      <c r="F3317" s="60"/>
    </row>
    <row r="3318" spans="5:6" x14ac:dyDescent="0.2">
      <c r="E3318" s="59"/>
      <c r="F3318" s="60"/>
    </row>
    <row r="3319" spans="5:6" x14ac:dyDescent="0.2">
      <c r="E3319" s="59"/>
      <c r="F3319" s="60"/>
    </row>
    <row r="3320" spans="5:6" x14ac:dyDescent="0.2">
      <c r="E3320" s="59"/>
      <c r="F3320" s="60"/>
    </row>
    <row r="3321" spans="5:6" x14ac:dyDescent="0.2">
      <c r="E3321" s="59"/>
      <c r="F3321" s="60"/>
    </row>
    <row r="3322" spans="5:6" x14ac:dyDescent="0.2">
      <c r="E3322" s="59"/>
      <c r="F3322" s="60"/>
    </row>
    <row r="3323" spans="5:6" x14ac:dyDescent="0.2">
      <c r="E3323" s="59"/>
      <c r="F3323" s="60"/>
    </row>
    <row r="3324" spans="5:6" x14ac:dyDescent="0.2">
      <c r="E3324" s="59"/>
      <c r="F3324" s="60"/>
    </row>
    <row r="3325" spans="5:6" x14ac:dyDescent="0.2">
      <c r="E3325" s="59"/>
      <c r="F3325" s="60"/>
    </row>
    <row r="3326" spans="5:6" x14ac:dyDescent="0.2">
      <c r="E3326" s="59"/>
      <c r="F3326" s="60"/>
    </row>
    <row r="3327" spans="5:6" x14ac:dyDescent="0.2">
      <c r="E3327" s="59"/>
      <c r="F3327" s="60"/>
    </row>
    <row r="3328" spans="5:6" x14ac:dyDescent="0.2">
      <c r="E3328" s="59"/>
      <c r="F3328" s="60"/>
    </row>
    <row r="3329" spans="5:6" x14ac:dyDescent="0.2">
      <c r="E3329" s="59"/>
      <c r="F3329" s="60"/>
    </row>
    <row r="3330" spans="5:6" x14ac:dyDescent="0.2">
      <c r="E3330" s="59"/>
      <c r="F3330" s="60"/>
    </row>
    <row r="3331" spans="5:6" x14ac:dyDescent="0.2">
      <c r="E3331" s="59"/>
      <c r="F3331" s="60"/>
    </row>
    <row r="3332" spans="5:6" x14ac:dyDescent="0.2">
      <c r="E3332" s="59"/>
      <c r="F3332" s="60"/>
    </row>
    <row r="3333" spans="5:6" x14ac:dyDescent="0.2">
      <c r="E3333" s="59"/>
      <c r="F3333" s="60"/>
    </row>
    <row r="3334" spans="5:6" x14ac:dyDescent="0.2">
      <c r="E3334" s="59"/>
      <c r="F3334" s="60"/>
    </row>
    <row r="3335" spans="5:6" x14ac:dyDescent="0.2">
      <c r="E3335" s="59"/>
      <c r="F3335" s="60"/>
    </row>
    <row r="3336" spans="5:6" x14ac:dyDescent="0.2">
      <c r="E3336" s="59"/>
      <c r="F3336" s="60"/>
    </row>
    <row r="3337" spans="5:6" x14ac:dyDescent="0.2">
      <c r="E3337" s="59"/>
      <c r="F3337" s="60"/>
    </row>
    <row r="3338" spans="5:6" x14ac:dyDescent="0.2">
      <c r="E3338" s="59"/>
      <c r="F3338" s="60"/>
    </row>
    <row r="3339" spans="5:6" x14ac:dyDescent="0.2">
      <c r="E3339" s="59"/>
      <c r="F3339" s="60"/>
    </row>
    <row r="3340" spans="5:6" x14ac:dyDescent="0.2">
      <c r="E3340" s="59"/>
      <c r="F3340" s="60"/>
    </row>
    <row r="3341" spans="5:6" x14ac:dyDescent="0.2">
      <c r="E3341" s="59"/>
      <c r="F3341" s="60"/>
    </row>
    <row r="3342" spans="5:6" x14ac:dyDescent="0.2">
      <c r="E3342" s="59"/>
      <c r="F3342" s="60"/>
    </row>
    <row r="3343" spans="5:6" x14ac:dyDescent="0.2">
      <c r="E3343" s="59"/>
      <c r="F3343" s="60"/>
    </row>
    <row r="3344" spans="5:6" x14ac:dyDescent="0.2">
      <c r="E3344" s="59"/>
      <c r="F3344" s="60"/>
    </row>
    <row r="3345" spans="5:6" x14ac:dyDescent="0.2">
      <c r="E3345" s="59"/>
      <c r="F3345" s="60"/>
    </row>
    <row r="3346" spans="5:6" x14ac:dyDescent="0.2">
      <c r="E3346" s="59"/>
      <c r="F3346" s="60"/>
    </row>
    <row r="3347" spans="5:6" x14ac:dyDescent="0.2">
      <c r="E3347" s="59"/>
      <c r="F3347" s="60"/>
    </row>
    <row r="3348" spans="5:6" x14ac:dyDescent="0.2">
      <c r="E3348" s="59"/>
      <c r="F3348" s="60"/>
    </row>
    <row r="3349" spans="5:6" x14ac:dyDescent="0.2">
      <c r="E3349" s="59"/>
      <c r="F3349" s="60"/>
    </row>
    <row r="3350" spans="5:6" x14ac:dyDescent="0.2">
      <c r="E3350" s="59"/>
      <c r="F3350" s="60"/>
    </row>
    <row r="3351" spans="5:6" x14ac:dyDescent="0.2">
      <c r="E3351" s="59"/>
      <c r="F3351" s="60"/>
    </row>
    <row r="3352" spans="5:6" x14ac:dyDescent="0.2">
      <c r="E3352" s="59"/>
      <c r="F3352" s="60"/>
    </row>
    <row r="3353" spans="5:6" x14ac:dyDescent="0.2">
      <c r="E3353" s="59"/>
      <c r="F3353" s="60"/>
    </row>
    <row r="3354" spans="5:6" x14ac:dyDescent="0.2">
      <c r="E3354" s="59"/>
      <c r="F3354" s="60"/>
    </row>
    <row r="3355" spans="5:6" x14ac:dyDescent="0.2">
      <c r="E3355" s="59"/>
      <c r="F3355" s="60"/>
    </row>
    <row r="3356" spans="5:6" x14ac:dyDescent="0.2">
      <c r="E3356" s="59"/>
      <c r="F3356" s="60"/>
    </row>
    <row r="3357" spans="5:6" x14ac:dyDescent="0.2">
      <c r="E3357" s="59"/>
      <c r="F3357" s="60"/>
    </row>
    <row r="3358" spans="5:6" x14ac:dyDescent="0.2">
      <c r="E3358" s="59"/>
      <c r="F3358" s="60"/>
    </row>
    <row r="3359" spans="5:6" x14ac:dyDescent="0.2">
      <c r="E3359" s="59"/>
      <c r="F3359" s="60"/>
    </row>
    <row r="3360" spans="5:6" x14ac:dyDescent="0.2">
      <c r="E3360" s="59"/>
      <c r="F3360" s="60"/>
    </row>
    <row r="3361" spans="5:6" x14ac:dyDescent="0.2">
      <c r="E3361" s="59"/>
      <c r="F3361" s="60"/>
    </row>
    <row r="3362" spans="5:6" x14ac:dyDescent="0.2">
      <c r="E3362" s="59"/>
      <c r="F3362" s="60"/>
    </row>
    <row r="3363" spans="5:6" x14ac:dyDescent="0.2">
      <c r="E3363" s="59"/>
      <c r="F3363" s="60"/>
    </row>
    <row r="3364" spans="5:6" x14ac:dyDescent="0.2">
      <c r="E3364" s="59"/>
      <c r="F3364" s="60"/>
    </row>
    <row r="3365" spans="5:6" x14ac:dyDescent="0.2">
      <c r="E3365" s="59"/>
      <c r="F3365" s="60"/>
    </row>
    <row r="3366" spans="5:6" x14ac:dyDescent="0.2">
      <c r="E3366" s="59"/>
      <c r="F3366" s="60"/>
    </row>
    <row r="3367" spans="5:6" x14ac:dyDescent="0.2">
      <c r="E3367" s="59"/>
      <c r="F3367" s="60"/>
    </row>
    <row r="3368" spans="5:6" x14ac:dyDescent="0.2">
      <c r="E3368" s="59"/>
      <c r="F3368" s="60"/>
    </row>
    <row r="3369" spans="5:6" x14ac:dyDescent="0.2">
      <c r="E3369" s="59"/>
      <c r="F3369" s="60"/>
    </row>
    <row r="3370" spans="5:6" x14ac:dyDescent="0.2">
      <c r="E3370" s="59"/>
      <c r="F3370" s="60"/>
    </row>
    <row r="3371" spans="5:6" x14ac:dyDescent="0.2">
      <c r="E3371" s="59"/>
      <c r="F3371" s="60"/>
    </row>
    <row r="3372" spans="5:6" x14ac:dyDescent="0.2">
      <c r="E3372" s="59"/>
      <c r="F3372" s="60"/>
    </row>
    <row r="3373" spans="5:6" x14ac:dyDescent="0.2">
      <c r="E3373" s="59"/>
      <c r="F3373" s="60"/>
    </row>
    <row r="3374" spans="5:6" x14ac:dyDescent="0.2">
      <c r="E3374" s="59"/>
      <c r="F3374" s="60"/>
    </row>
    <row r="3375" spans="5:6" x14ac:dyDescent="0.2">
      <c r="E3375" s="59"/>
      <c r="F3375" s="60"/>
    </row>
    <row r="3376" spans="5:6" x14ac:dyDescent="0.2">
      <c r="E3376" s="59"/>
      <c r="F3376" s="60"/>
    </row>
    <row r="3377" spans="5:6" x14ac:dyDescent="0.2">
      <c r="E3377" s="59"/>
      <c r="F3377" s="60"/>
    </row>
    <row r="3378" spans="5:6" x14ac:dyDescent="0.2">
      <c r="E3378" s="59"/>
      <c r="F3378" s="60"/>
    </row>
    <row r="3379" spans="5:6" x14ac:dyDescent="0.2">
      <c r="E3379" s="59"/>
      <c r="F3379" s="60"/>
    </row>
    <row r="3380" spans="5:6" x14ac:dyDescent="0.2">
      <c r="E3380" s="59"/>
      <c r="F3380" s="60"/>
    </row>
    <row r="3381" spans="5:6" x14ac:dyDescent="0.2">
      <c r="E3381" s="59"/>
      <c r="F3381" s="60"/>
    </row>
    <row r="3382" spans="5:6" x14ac:dyDescent="0.2">
      <c r="E3382" s="59"/>
      <c r="F3382" s="60"/>
    </row>
    <row r="3383" spans="5:6" x14ac:dyDescent="0.2">
      <c r="E3383" s="59"/>
      <c r="F3383" s="60"/>
    </row>
    <row r="3384" spans="5:6" x14ac:dyDescent="0.2">
      <c r="E3384" s="59"/>
      <c r="F3384" s="60"/>
    </row>
    <row r="3385" spans="5:6" x14ac:dyDescent="0.2">
      <c r="E3385" s="59"/>
      <c r="F3385" s="60"/>
    </row>
    <row r="3386" spans="5:6" x14ac:dyDescent="0.2">
      <c r="E3386" s="59"/>
      <c r="F3386" s="60"/>
    </row>
    <row r="3387" spans="5:6" x14ac:dyDescent="0.2">
      <c r="E3387" s="59"/>
      <c r="F3387" s="60"/>
    </row>
    <row r="3388" spans="5:6" x14ac:dyDescent="0.2">
      <c r="E3388" s="59"/>
      <c r="F3388" s="60"/>
    </row>
    <row r="3389" spans="5:6" x14ac:dyDescent="0.2">
      <c r="E3389" s="59"/>
      <c r="F3389" s="60"/>
    </row>
    <row r="3390" spans="5:6" x14ac:dyDescent="0.2">
      <c r="E3390" s="59"/>
      <c r="F3390" s="60"/>
    </row>
    <row r="3391" spans="5:6" x14ac:dyDescent="0.2">
      <c r="E3391" s="59"/>
      <c r="F3391" s="60"/>
    </row>
    <row r="3392" spans="5:6" x14ac:dyDescent="0.2">
      <c r="E3392" s="59"/>
      <c r="F3392" s="60"/>
    </row>
    <row r="3393" spans="5:6" x14ac:dyDescent="0.2">
      <c r="E3393" s="59"/>
      <c r="F3393" s="60"/>
    </row>
    <row r="3394" spans="5:6" x14ac:dyDescent="0.2">
      <c r="E3394" s="59"/>
      <c r="F3394" s="60"/>
    </row>
    <row r="3395" spans="5:6" x14ac:dyDescent="0.2">
      <c r="E3395" s="59"/>
      <c r="F3395" s="60"/>
    </row>
    <row r="3396" spans="5:6" x14ac:dyDescent="0.2">
      <c r="E3396" s="59"/>
      <c r="F3396" s="60"/>
    </row>
    <row r="3397" spans="5:6" x14ac:dyDescent="0.2">
      <c r="E3397" s="59"/>
      <c r="F3397" s="60"/>
    </row>
    <row r="3398" spans="5:6" x14ac:dyDescent="0.2">
      <c r="E3398" s="59"/>
      <c r="F3398" s="60"/>
    </row>
    <row r="3399" spans="5:6" x14ac:dyDescent="0.2">
      <c r="E3399" s="59"/>
      <c r="F3399" s="60"/>
    </row>
    <row r="3400" spans="5:6" x14ac:dyDescent="0.2">
      <c r="E3400" s="59"/>
      <c r="F3400" s="60"/>
    </row>
    <row r="3401" spans="5:6" x14ac:dyDescent="0.2">
      <c r="E3401" s="59"/>
      <c r="F3401" s="60"/>
    </row>
    <row r="3402" spans="5:6" x14ac:dyDescent="0.2">
      <c r="E3402" s="59"/>
      <c r="F3402" s="60"/>
    </row>
    <row r="3403" spans="5:6" x14ac:dyDescent="0.2">
      <c r="E3403" s="59"/>
      <c r="F3403" s="60"/>
    </row>
    <row r="3404" spans="5:6" x14ac:dyDescent="0.2">
      <c r="E3404" s="59"/>
      <c r="F3404" s="60"/>
    </row>
    <row r="3405" spans="5:6" x14ac:dyDescent="0.2">
      <c r="E3405" s="59"/>
      <c r="F3405" s="60"/>
    </row>
    <row r="3406" spans="5:6" x14ac:dyDescent="0.2">
      <c r="E3406" s="59"/>
      <c r="F3406" s="60"/>
    </row>
    <row r="3407" spans="5:6" x14ac:dyDescent="0.2">
      <c r="E3407" s="59"/>
      <c r="F3407" s="60"/>
    </row>
    <row r="3408" spans="5:6" x14ac:dyDescent="0.2">
      <c r="E3408" s="59"/>
      <c r="F3408" s="60"/>
    </row>
    <row r="3409" spans="5:6" x14ac:dyDescent="0.2">
      <c r="E3409" s="59"/>
      <c r="F3409" s="60"/>
    </row>
    <row r="3410" spans="5:6" x14ac:dyDescent="0.2">
      <c r="E3410" s="59"/>
      <c r="F3410" s="60"/>
    </row>
    <row r="3411" spans="5:6" x14ac:dyDescent="0.2">
      <c r="E3411" s="59"/>
      <c r="F3411" s="60"/>
    </row>
    <row r="3412" spans="5:6" x14ac:dyDescent="0.2">
      <c r="E3412" s="59"/>
      <c r="F3412" s="60"/>
    </row>
    <row r="3413" spans="5:6" x14ac:dyDescent="0.2">
      <c r="E3413" s="59"/>
      <c r="F3413" s="60"/>
    </row>
    <row r="3414" spans="5:6" x14ac:dyDescent="0.2">
      <c r="E3414" s="59"/>
      <c r="F3414" s="60"/>
    </row>
    <row r="3415" spans="5:6" x14ac:dyDescent="0.2">
      <c r="E3415" s="59"/>
      <c r="F3415" s="60"/>
    </row>
    <row r="3416" spans="5:6" x14ac:dyDescent="0.2">
      <c r="E3416" s="59"/>
      <c r="F3416" s="60"/>
    </row>
    <row r="3417" spans="5:6" x14ac:dyDescent="0.2">
      <c r="E3417" s="59"/>
      <c r="F3417" s="60"/>
    </row>
    <row r="3418" spans="5:6" x14ac:dyDescent="0.2">
      <c r="E3418" s="59"/>
      <c r="F3418" s="60"/>
    </row>
    <row r="3419" spans="5:6" x14ac:dyDescent="0.2">
      <c r="E3419" s="59"/>
      <c r="F3419" s="60"/>
    </row>
    <row r="3420" spans="5:6" x14ac:dyDescent="0.2">
      <c r="E3420" s="59"/>
      <c r="F3420" s="60"/>
    </row>
    <row r="3421" spans="5:6" x14ac:dyDescent="0.2">
      <c r="E3421" s="59"/>
      <c r="F3421" s="60"/>
    </row>
    <row r="3422" spans="5:6" x14ac:dyDescent="0.2">
      <c r="E3422" s="59"/>
      <c r="F3422" s="60"/>
    </row>
    <row r="3423" spans="5:6" x14ac:dyDescent="0.2">
      <c r="E3423" s="59"/>
      <c r="F3423" s="60"/>
    </row>
    <row r="3424" spans="5:6" x14ac:dyDescent="0.2">
      <c r="E3424" s="59"/>
      <c r="F3424" s="60"/>
    </row>
    <row r="3425" spans="5:6" x14ac:dyDescent="0.2">
      <c r="E3425" s="59"/>
      <c r="F3425" s="60"/>
    </row>
    <row r="3426" spans="5:6" x14ac:dyDescent="0.2">
      <c r="E3426" s="59"/>
      <c r="F3426" s="60"/>
    </row>
    <row r="3427" spans="5:6" x14ac:dyDescent="0.2">
      <c r="E3427" s="59"/>
      <c r="F3427" s="60"/>
    </row>
    <row r="3428" spans="5:6" x14ac:dyDescent="0.2">
      <c r="E3428" s="59"/>
      <c r="F3428" s="60"/>
    </row>
    <row r="3429" spans="5:6" x14ac:dyDescent="0.2">
      <c r="E3429" s="59"/>
      <c r="F3429" s="60"/>
    </row>
    <row r="3430" spans="5:6" x14ac:dyDescent="0.2">
      <c r="E3430" s="59"/>
      <c r="F3430" s="60"/>
    </row>
    <row r="3431" spans="5:6" x14ac:dyDescent="0.2">
      <c r="E3431" s="59"/>
      <c r="F3431" s="60"/>
    </row>
    <row r="3432" spans="5:6" x14ac:dyDescent="0.2">
      <c r="E3432" s="59"/>
      <c r="F3432" s="60"/>
    </row>
    <row r="3433" spans="5:6" x14ac:dyDescent="0.2">
      <c r="E3433" s="59"/>
      <c r="F3433" s="60"/>
    </row>
    <row r="3434" spans="5:6" x14ac:dyDescent="0.2">
      <c r="E3434" s="59"/>
      <c r="F3434" s="60"/>
    </row>
    <row r="3435" spans="5:6" x14ac:dyDescent="0.2">
      <c r="E3435" s="59"/>
      <c r="F3435" s="60"/>
    </row>
    <row r="3436" spans="5:6" x14ac:dyDescent="0.2">
      <c r="E3436" s="59"/>
      <c r="F3436" s="60"/>
    </row>
    <row r="3437" spans="5:6" x14ac:dyDescent="0.2">
      <c r="E3437" s="59"/>
      <c r="F3437" s="60"/>
    </row>
    <row r="3438" spans="5:6" x14ac:dyDescent="0.2">
      <c r="E3438" s="59"/>
      <c r="F3438" s="60"/>
    </row>
    <row r="3439" spans="5:6" x14ac:dyDescent="0.2">
      <c r="E3439" s="59"/>
      <c r="F3439" s="60"/>
    </row>
    <row r="3440" spans="5:6" x14ac:dyDescent="0.2">
      <c r="E3440" s="59"/>
      <c r="F3440" s="60"/>
    </row>
    <row r="3441" spans="5:6" x14ac:dyDescent="0.2">
      <c r="E3441" s="59"/>
      <c r="F3441" s="60"/>
    </row>
    <row r="3442" spans="5:6" x14ac:dyDescent="0.2">
      <c r="E3442" s="59"/>
      <c r="F3442" s="60"/>
    </row>
    <row r="3443" spans="5:6" x14ac:dyDescent="0.2">
      <c r="E3443" s="59"/>
      <c r="F3443" s="60"/>
    </row>
    <row r="3444" spans="5:6" x14ac:dyDescent="0.2">
      <c r="E3444" s="59"/>
      <c r="F3444" s="60"/>
    </row>
    <row r="3445" spans="5:6" x14ac:dyDescent="0.2">
      <c r="E3445" s="59"/>
      <c r="F3445" s="60"/>
    </row>
    <row r="3446" spans="5:6" x14ac:dyDescent="0.2">
      <c r="E3446" s="59"/>
      <c r="F3446" s="60"/>
    </row>
    <row r="3447" spans="5:6" x14ac:dyDescent="0.2">
      <c r="E3447" s="59"/>
      <c r="F3447" s="60"/>
    </row>
    <row r="3448" spans="5:6" x14ac:dyDescent="0.2">
      <c r="E3448" s="59"/>
      <c r="F3448" s="60"/>
    </row>
    <row r="3449" spans="5:6" x14ac:dyDescent="0.2">
      <c r="E3449" s="59"/>
      <c r="F3449" s="60"/>
    </row>
    <row r="3450" spans="5:6" x14ac:dyDescent="0.2">
      <c r="E3450" s="59"/>
      <c r="F3450" s="60"/>
    </row>
    <row r="3451" spans="5:6" x14ac:dyDescent="0.2">
      <c r="E3451" s="59"/>
      <c r="F3451" s="60"/>
    </row>
    <row r="3452" spans="5:6" x14ac:dyDescent="0.2">
      <c r="E3452" s="59"/>
      <c r="F3452" s="60"/>
    </row>
    <row r="3453" spans="5:6" x14ac:dyDescent="0.2">
      <c r="E3453" s="59"/>
      <c r="F3453" s="60"/>
    </row>
    <row r="3454" spans="5:6" x14ac:dyDescent="0.2">
      <c r="E3454" s="59"/>
      <c r="F3454" s="60"/>
    </row>
    <row r="3455" spans="5:6" x14ac:dyDescent="0.2">
      <c r="E3455" s="59"/>
      <c r="F3455" s="60"/>
    </row>
    <row r="3456" spans="5:6" x14ac:dyDescent="0.2">
      <c r="E3456" s="59"/>
      <c r="F3456" s="60"/>
    </row>
    <row r="3457" spans="5:6" x14ac:dyDescent="0.2">
      <c r="E3457" s="59"/>
      <c r="F3457" s="60"/>
    </row>
    <row r="3458" spans="5:6" x14ac:dyDescent="0.2">
      <c r="E3458" s="59"/>
      <c r="F3458" s="60"/>
    </row>
    <row r="3459" spans="5:6" x14ac:dyDescent="0.2">
      <c r="E3459" s="59"/>
      <c r="F3459" s="60"/>
    </row>
    <row r="3460" spans="5:6" x14ac:dyDescent="0.2">
      <c r="E3460" s="59"/>
      <c r="F3460" s="60"/>
    </row>
    <row r="3461" spans="5:6" x14ac:dyDescent="0.2">
      <c r="E3461" s="59"/>
      <c r="F3461" s="60"/>
    </row>
    <row r="3462" spans="5:6" x14ac:dyDescent="0.2">
      <c r="E3462" s="59"/>
      <c r="F3462" s="60"/>
    </row>
    <row r="3463" spans="5:6" x14ac:dyDescent="0.2">
      <c r="E3463" s="59"/>
      <c r="F3463" s="60"/>
    </row>
    <row r="3464" spans="5:6" x14ac:dyDescent="0.2">
      <c r="E3464" s="59"/>
      <c r="F3464" s="60"/>
    </row>
    <row r="3465" spans="5:6" x14ac:dyDescent="0.2">
      <c r="E3465" s="59"/>
      <c r="F3465" s="60"/>
    </row>
    <row r="3466" spans="5:6" x14ac:dyDescent="0.2">
      <c r="E3466" s="59"/>
      <c r="F3466" s="60"/>
    </row>
    <row r="3467" spans="5:6" x14ac:dyDescent="0.2">
      <c r="E3467" s="59"/>
      <c r="F3467" s="60"/>
    </row>
    <row r="3468" spans="5:6" x14ac:dyDescent="0.2">
      <c r="E3468" s="59"/>
      <c r="F3468" s="60"/>
    </row>
    <row r="3469" spans="5:6" x14ac:dyDescent="0.2">
      <c r="E3469" s="59"/>
      <c r="F3469" s="60"/>
    </row>
    <row r="3470" spans="5:6" x14ac:dyDescent="0.2">
      <c r="E3470" s="59"/>
      <c r="F3470" s="60"/>
    </row>
    <row r="3471" spans="5:6" x14ac:dyDescent="0.2">
      <c r="E3471" s="59"/>
      <c r="F3471" s="60"/>
    </row>
    <row r="3472" spans="5:6" x14ac:dyDescent="0.2">
      <c r="E3472" s="59"/>
      <c r="F3472" s="60"/>
    </row>
    <row r="3473" spans="5:6" x14ac:dyDescent="0.2">
      <c r="E3473" s="59"/>
      <c r="F3473" s="60"/>
    </row>
    <row r="3474" spans="5:6" x14ac:dyDescent="0.2">
      <c r="E3474" s="59"/>
      <c r="F3474" s="60"/>
    </row>
    <row r="3475" spans="5:6" x14ac:dyDescent="0.2">
      <c r="E3475" s="59"/>
      <c r="F3475" s="60"/>
    </row>
    <row r="3476" spans="5:6" x14ac:dyDescent="0.2">
      <c r="E3476" s="59"/>
      <c r="F3476" s="60"/>
    </row>
    <row r="3477" spans="5:6" x14ac:dyDescent="0.2">
      <c r="E3477" s="59"/>
      <c r="F3477" s="60"/>
    </row>
    <row r="3478" spans="5:6" x14ac:dyDescent="0.2">
      <c r="E3478" s="59"/>
      <c r="F3478" s="60"/>
    </row>
  </sheetData>
  <mergeCells count="38">
    <mergeCell ref="B1:F1"/>
    <mergeCell ref="C9:E9"/>
    <mergeCell ref="C34:E34"/>
    <mergeCell ref="C63:E63"/>
    <mergeCell ref="C76:E76"/>
    <mergeCell ref="C116:E116"/>
    <mergeCell ref="C127:E127"/>
    <mergeCell ref="C149:E149"/>
    <mergeCell ref="M436:N436"/>
    <mergeCell ref="E439:F439"/>
    <mergeCell ref="C202:E202"/>
    <mergeCell ref="C346:E346"/>
    <mergeCell ref="C410:E410"/>
    <mergeCell ref="C434:E434"/>
    <mergeCell ref="C439:D439"/>
    <mergeCell ref="C450:D450"/>
    <mergeCell ref="E450:F450"/>
    <mergeCell ref="E444:F444"/>
    <mergeCell ref="E445:F445"/>
    <mergeCell ref="E440:F440"/>
    <mergeCell ref="E446:F446"/>
    <mergeCell ref="E441:F441"/>
    <mergeCell ref="E442:F442"/>
    <mergeCell ref="E443:F443"/>
    <mergeCell ref="C440:D440"/>
    <mergeCell ref="C449:D449"/>
    <mergeCell ref="C441:D441"/>
    <mergeCell ref="C442:D442"/>
    <mergeCell ref="C443:D443"/>
    <mergeCell ref="C444:D444"/>
    <mergeCell ref="C445:D445"/>
    <mergeCell ref="E449:F449"/>
    <mergeCell ref="E447:F447"/>
    <mergeCell ref="M434:N434"/>
    <mergeCell ref="E448:F448"/>
    <mergeCell ref="C446:D446"/>
    <mergeCell ref="C447:D447"/>
    <mergeCell ref="C448:D448"/>
  </mergeCells>
  <phoneticPr fontId="13" type="noConversion"/>
  <pageMargins left="0.7" right="0.7" top="0.75" bottom="0.75" header="0.3" footer="0.3"/>
  <pageSetup paperSize="9" scale="8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F177DC-FA53-498C-90D4-B52DF288C693}">
  <sheetPr>
    <tabColor theme="5" tint="0.79998168889431442"/>
  </sheetPr>
  <dimension ref="B2:G147"/>
  <sheetViews>
    <sheetView showGridLines="0" workbookViewId="0">
      <selection activeCell="C8" sqref="C8"/>
    </sheetView>
  </sheetViews>
  <sheetFormatPr defaultRowHeight="13.2" x14ac:dyDescent="0.25"/>
  <cols>
    <col min="1" max="1" width="3.109375" style="166" customWidth="1"/>
    <col min="2" max="2" width="6.33203125" style="166" customWidth="1"/>
    <col min="3" max="3" width="95.33203125" style="166" customWidth="1"/>
    <col min="4" max="4" width="18" style="166" customWidth="1"/>
    <col min="5" max="5" width="11.109375" style="166" customWidth="1"/>
    <col min="6" max="6" width="12.88671875" style="166" customWidth="1"/>
    <col min="7" max="7" width="16.109375" style="166" customWidth="1"/>
    <col min="8" max="16384" width="8.88671875" style="166"/>
  </cols>
  <sheetData>
    <row r="2" spans="2:7" x14ac:dyDescent="0.25">
      <c r="B2" s="197" t="s">
        <v>502</v>
      </c>
    </row>
    <row r="4" spans="2:7" x14ac:dyDescent="0.25">
      <c r="B4" s="161">
        <v>2</v>
      </c>
      <c r="C4" s="162" t="s">
        <v>259</v>
      </c>
      <c r="D4" s="163" t="s">
        <v>448</v>
      </c>
      <c r="E4" s="163" t="s">
        <v>449</v>
      </c>
      <c r="F4" s="164" t="s">
        <v>450</v>
      </c>
      <c r="G4" s="165" t="s">
        <v>451</v>
      </c>
    </row>
    <row r="5" spans="2:7" x14ac:dyDescent="0.25">
      <c r="B5" s="167">
        <v>2.7</v>
      </c>
      <c r="C5" s="168" t="s">
        <v>176</v>
      </c>
      <c r="D5" s="169" t="s">
        <v>356</v>
      </c>
      <c r="E5" s="170">
        <f>273-13+297</f>
        <v>557</v>
      </c>
      <c r="F5" s="171">
        <f>'Shtojca 1'!F16</f>
        <v>0</v>
      </c>
      <c r="G5" s="171">
        <f>F5*E5</f>
        <v>0</v>
      </c>
    </row>
    <row r="6" spans="2:7" x14ac:dyDescent="0.25">
      <c r="B6" s="167">
        <v>2.1</v>
      </c>
      <c r="C6" s="168" t="s">
        <v>331</v>
      </c>
      <c r="D6" s="169" t="s">
        <v>0</v>
      </c>
      <c r="E6" s="170">
        <f>3.06+16</f>
        <v>19.059999999999999</v>
      </c>
      <c r="F6" s="171">
        <f>'Shtojca 1'!F12</f>
        <v>0</v>
      </c>
      <c r="G6" s="171">
        <f t="shared" ref="G6:G16" si="0">F6*E6</f>
        <v>0</v>
      </c>
    </row>
    <row r="7" spans="2:7" x14ac:dyDescent="0.25">
      <c r="B7" s="167">
        <v>2.8</v>
      </c>
      <c r="C7" s="168" t="s">
        <v>177</v>
      </c>
      <c r="D7" s="169" t="s">
        <v>356</v>
      </c>
      <c r="E7" s="172">
        <f>0.93*1.4*5+12.83+8.17+5.44+16.79+9.072+1.73</f>
        <v>60.541999999999994</v>
      </c>
      <c r="F7" s="171">
        <f>'Shtojca 1'!F17</f>
        <v>0</v>
      </c>
      <c r="G7" s="171">
        <f t="shared" si="0"/>
        <v>0</v>
      </c>
    </row>
    <row r="8" spans="2:7" x14ac:dyDescent="0.25">
      <c r="B8" s="167">
        <v>2.4</v>
      </c>
      <c r="C8" s="168" t="s">
        <v>174</v>
      </c>
      <c r="D8" s="169" t="s">
        <v>356</v>
      </c>
      <c r="E8" s="170">
        <f>2+2.2+1+1.95*0.3</f>
        <v>5.7850000000000001</v>
      </c>
      <c r="F8" s="171">
        <f>'Shtojca 1'!F14</f>
        <v>0</v>
      </c>
      <c r="G8" s="171">
        <f t="shared" si="0"/>
        <v>0</v>
      </c>
    </row>
    <row r="9" spans="2:7" x14ac:dyDescent="0.25">
      <c r="B9" s="167">
        <v>2.5</v>
      </c>
      <c r="C9" s="168" t="s">
        <v>175</v>
      </c>
      <c r="D9" s="169" t="s">
        <v>356</v>
      </c>
      <c r="E9" s="172">
        <f>4*2.9+3*1.9+3*1.9*1.2+7.3*2.9+1.5*2.9+1.1*2.9+4.2*2.9+1.2*2.9+3.69+75*0.1+13.5*2.9+15.81*0.64+15.81*0.64+4.2*2.83+3*1.9+1.2*1.9*3+2.96*2.9+2.58+0.9*2.1</f>
        <v>176.5668</v>
      </c>
      <c r="F9" s="171">
        <f>'Shtojca 1'!F15</f>
        <v>0</v>
      </c>
      <c r="G9" s="171">
        <f t="shared" si="0"/>
        <v>0</v>
      </c>
    </row>
    <row r="10" spans="2:7" x14ac:dyDescent="0.25">
      <c r="B10" s="167">
        <v>2.12</v>
      </c>
      <c r="C10" s="168" t="s">
        <v>452</v>
      </c>
      <c r="D10" s="169" t="s">
        <v>356</v>
      </c>
      <c r="E10" s="170">
        <v>3.86</v>
      </c>
      <c r="F10" s="171">
        <f>'Shtojca 1'!F21</f>
        <v>0</v>
      </c>
      <c r="G10" s="171">
        <f t="shared" si="0"/>
        <v>0</v>
      </c>
    </row>
    <row r="11" spans="2:7" x14ac:dyDescent="0.25">
      <c r="B11" s="167">
        <v>2.9</v>
      </c>
      <c r="C11" s="168" t="s">
        <v>178</v>
      </c>
      <c r="D11" s="169" t="s">
        <v>1</v>
      </c>
      <c r="E11" s="170">
        <f>1+1+7+1</f>
        <v>10</v>
      </c>
      <c r="F11" s="171">
        <f>'Shtojca 1'!F18</f>
        <v>0</v>
      </c>
      <c r="G11" s="171">
        <f t="shared" si="0"/>
        <v>0</v>
      </c>
    </row>
    <row r="12" spans="2:7" ht="26.4" x14ac:dyDescent="0.25">
      <c r="B12" s="173">
        <v>2.14</v>
      </c>
      <c r="C12" s="174" t="s">
        <v>453</v>
      </c>
      <c r="D12" s="169" t="s">
        <v>1</v>
      </c>
      <c r="E12" s="170">
        <v>6</v>
      </c>
      <c r="F12" s="171">
        <f>'Shtojca 1'!F23</f>
        <v>0</v>
      </c>
      <c r="G12" s="171">
        <f t="shared" si="0"/>
        <v>0</v>
      </c>
    </row>
    <row r="13" spans="2:7" x14ac:dyDescent="0.25">
      <c r="B13" s="173">
        <v>2.16</v>
      </c>
      <c r="C13" s="174" t="s">
        <v>336</v>
      </c>
      <c r="D13" s="169" t="s">
        <v>356</v>
      </c>
      <c r="E13" s="170">
        <v>5</v>
      </c>
      <c r="F13" s="171">
        <f>'Shtojca 1'!F25</f>
        <v>0</v>
      </c>
      <c r="G13" s="171">
        <f t="shared" si="0"/>
        <v>0</v>
      </c>
    </row>
    <row r="14" spans="2:7" x14ac:dyDescent="0.25">
      <c r="B14" s="173">
        <v>2.1800000000000002</v>
      </c>
      <c r="C14" s="168" t="s">
        <v>338</v>
      </c>
      <c r="D14" s="169" t="s">
        <v>356</v>
      </c>
      <c r="E14" s="170">
        <f>2+70*0.1+2</f>
        <v>11</v>
      </c>
      <c r="F14" s="171">
        <f>'Shtojca 1'!F27</f>
        <v>0</v>
      </c>
      <c r="G14" s="171">
        <f t="shared" si="0"/>
        <v>0</v>
      </c>
    </row>
    <row r="15" spans="2:7" x14ac:dyDescent="0.25">
      <c r="B15" s="173">
        <v>2.19</v>
      </c>
      <c r="C15" s="168" t="s">
        <v>339</v>
      </c>
      <c r="D15" s="169" t="s">
        <v>356</v>
      </c>
      <c r="E15" s="170">
        <v>730</v>
      </c>
      <c r="F15" s="171">
        <f>'Shtojca 1'!F28</f>
        <v>0</v>
      </c>
      <c r="G15" s="171">
        <f t="shared" si="0"/>
        <v>0</v>
      </c>
    </row>
    <row r="16" spans="2:7" x14ac:dyDescent="0.25">
      <c r="B16" s="173">
        <v>2.23</v>
      </c>
      <c r="C16" s="168" t="s">
        <v>179</v>
      </c>
      <c r="D16" s="169" t="s">
        <v>0</v>
      </c>
      <c r="E16" s="170">
        <v>96</v>
      </c>
      <c r="F16" s="171">
        <f>'Shtojca 1'!F32</f>
        <v>0</v>
      </c>
      <c r="G16" s="171">
        <f t="shared" si="0"/>
        <v>0</v>
      </c>
    </row>
    <row r="17" spans="2:7" x14ac:dyDescent="0.25">
      <c r="B17" s="175"/>
      <c r="C17" s="176"/>
      <c r="D17" s="175"/>
      <c r="E17" s="177"/>
      <c r="F17" s="178" t="s">
        <v>455</v>
      </c>
      <c r="G17" s="179">
        <f>SUM(G5:G16)</f>
        <v>0</v>
      </c>
    </row>
    <row r="18" spans="2:7" x14ac:dyDescent="0.25">
      <c r="B18" s="175"/>
      <c r="C18" s="176"/>
      <c r="D18" s="175"/>
      <c r="E18" s="177"/>
      <c r="F18" s="180"/>
      <c r="G18" s="181"/>
    </row>
    <row r="19" spans="2:7" x14ac:dyDescent="0.25">
      <c r="B19" s="175"/>
      <c r="C19" s="176"/>
      <c r="D19" s="175"/>
      <c r="E19" s="177"/>
      <c r="F19" s="180"/>
      <c r="G19" s="181"/>
    </row>
    <row r="20" spans="2:7" x14ac:dyDescent="0.25">
      <c r="B20" s="161">
        <v>3</v>
      </c>
      <c r="C20" s="162" t="s">
        <v>2</v>
      </c>
      <c r="D20" s="163" t="s">
        <v>448</v>
      </c>
      <c r="E20" s="163" t="s">
        <v>449</v>
      </c>
      <c r="F20" s="164" t="s">
        <v>450</v>
      </c>
      <c r="G20" s="165" t="s">
        <v>451</v>
      </c>
    </row>
    <row r="21" spans="2:7" ht="39.6" x14ac:dyDescent="0.25">
      <c r="B21" s="167">
        <v>3.3</v>
      </c>
      <c r="C21" s="182" t="s">
        <v>181</v>
      </c>
      <c r="D21" s="169" t="s">
        <v>356</v>
      </c>
      <c r="E21" s="172">
        <f>6.26+7.84*2+79.74+9.64*2.47+28.29*2.7</f>
        <v>201.87380000000002</v>
      </c>
      <c r="F21" s="171">
        <f>'Shtojca 1'!F38</f>
        <v>0</v>
      </c>
      <c r="G21" s="171">
        <f>F21*E21</f>
        <v>0</v>
      </c>
    </row>
    <row r="22" spans="2:7" ht="52.8" x14ac:dyDescent="0.25">
      <c r="B22" s="167">
        <v>3.6</v>
      </c>
      <c r="C22" s="174" t="s">
        <v>456</v>
      </c>
      <c r="D22" s="169" t="s">
        <v>356</v>
      </c>
      <c r="E22" s="172">
        <f>17*2.64+14.68*0.883+23.61*2.7+5.46+5.44*2.68+8.83*2.34+18.19+2</f>
        <v>182.48084</v>
      </c>
      <c r="F22" s="171">
        <f>'Shtojca 1'!F41</f>
        <v>0</v>
      </c>
      <c r="G22" s="171">
        <f t="shared" ref="G22:G28" si="1">F22*E22</f>
        <v>0</v>
      </c>
    </row>
    <row r="23" spans="2:7" ht="26.4" x14ac:dyDescent="0.25">
      <c r="B23" s="167">
        <v>3.18</v>
      </c>
      <c r="C23" s="183" t="s">
        <v>457</v>
      </c>
      <c r="D23" s="169" t="s">
        <v>356</v>
      </c>
      <c r="E23" s="170">
        <v>5</v>
      </c>
      <c r="F23" s="171">
        <f>'Shtojca 1'!F53</f>
        <v>0</v>
      </c>
      <c r="G23" s="171">
        <f t="shared" si="1"/>
        <v>0</v>
      </c>
    </row>
    <row r="24" spans="2:7" x14ac:dyDescent="0.25">
      <c r="B24" s="167">
        <v>3.14</v>
      </c>
      <c r="C24" s="183" t="s">
        <v>192</v>
      </c>
      <c r="D24" s="169" t="s">
        <v>356</v>
      </c>
      <c r="E24" s="170">
        <v>1.5</v>
      </c>
      <c r="F24" s="171">
        <f>'Shtojca 1'!F49</f>
        <v>0</v>
      </c>
      <c r="G24" s="171">
        <f t="shared" si="1"/>
        <v>0</v>
      </c>
    </row>
    <row r="25" spans="2:7" x14ac:dyDescent="0.25">
      <c r="B25" s="167">
        <v>3.21</v>
      </c>
      <c r="C25" s="174" t="s">
        <v>458</v>
      </c>
      <c r="D25" s="169" t="s">
        <v>356</v>
      </c>
      <c r="E25" s="172">
        <f>54.81*2.64+5.89*2.64+2.75*2.64*4+18.13*3.1+6.14+35+7.14+42.03*2.68+4*2.75*2.68+28.3+12.22+15.22*0.22+27.56+11.12*2.93+30</f>
        <v>569.90140000000008</v>
      </c>
      <c r="F25" s="171">
        <f>'Shtojca 1'!F56</f>
        <v>0</v>
      </c>
      <c r="G25" s="171">
        <f t="shared" si="1"/>
        <v>0</v>
      </c>
    </row>
    <row r="26" spans="2:7" x14ac:dyDescent="0.25">
      <c r="B26" s="167">
        <v>3.22</v>
      </c>
      <c r="C26" s="174" t="s">
        <v>197</v>
      </c>
      <c r="D26" s="169" t="s">
        <v>356</v>
      </c>
      <c r="E26" s="172">
        <f>54.81*2.64+5.89*2.64+2.75*2.64*4+18.13*3.1+6.14+42.03*2.68+4*2.75*2.68+28.3+12.22+15.22*0.22+55.69*2.936+3.93*2.53+7.18*2.89+38*0.39</f>
        <v>646.6387400000001</v>
      </c>
      <c r="F26" s="171">
        <f>'Shtojca 1'!F57</f>
        <v>0</v>
      </c>
      <c r="G26" s="171">
        <f t="shared" si="1"/>
        <v>0</v>
      </c>
    </row>
    <row r="27" spans="2:7" x14ac:dyDescent="0.25">
      <c r="B27" s="167">
        <v>3.25</v>
      </c>
      <c r="C27" s="174" t="s">
        <v>267</v>
      </c>
      <c r="D27" s="169" t="s">
        <v>356</v>
      </c>
      <c r="E27" s="170">
        <v>34.729999999999997</v>
      </c>
      <c r="F27" s="171">
        <f>'Shtojca 1'!F60</f>
        <v>0</v>
      </c>
      <c r="G27" s="171">
        <f t="shared" si="1"/>
        <v>0</v>
      </c>
    </row>
    <row r="28" spans="2:7" x14ac:dyDescent="0.25">
      <c r="B28" s="167">
        <v>3.27</v>
      </c>
      <c r="C28" s="174" t="s">
        <v>198</v>
      </c>
      <c r="D28" s="169" t="s">
        <v>356</v>
      </c>
      <c r="E28" s="172">
        <f>22.45*2.064+22.43*2.064+7.014*2.72</f>
        <v>111.71039999999999</v>
      </c>
      <c r="F28" s="171">
        <f>'Shtojca 1'!F62</f>
        <v>0</v>
      </c>
      <c r="G28" s="171">
        <f t="shared" si="1"/>
        <v>0</v>
      </c>
    </row>
    <row r="29" spans="2:7" x14ac:dyDescent="0.25">
      <c r="B29" s="175"/>
      <c r="C29" s="176"/>
      <c r="D29" s="175"/>
      <c r="E29" s="177"/>
      <c r="F29" s="178" t="s">
        <v>455</v>
      </c>
      <c r="G29" s="179">
        <f>SUM(G21:G28)</f>
        <v>0</v>
      </c>
    </row>
    <row r="30" spans="2:7" x14ac:dyDescent="0.25">
      <c r="B30" s="175"/>
      <c r="C30" s="176"/>
      <c r="D30" s="175"/>
      <c r="E30" s="177"/>
      <c r="F30" s="180"/>
      <c r="G30" s="181"/>
    </row>
    <row r="31" spans="2:7" x14ac:dyDescent="0.25">
      <c r="B31" s="175"/>
      <c r="C31" s="176"/>
      <c r="D31" s="175"/>
      <c r="E31" s="177"/>
      <c r="F31" s="180"/>
      <c r="G31" s="181"/>
    </row>
    <row r="32" spans="2:7" x14ac:dyDescent="0.25">
      <c r="B32" s="161">
        <v>4</v>
      </c>
      <c r="C32" s="162" t="s">
        <v>4</v>
      </c>
      <c r="D32" s="163" t="s">
        <v>448</v>
      </c>
      <c r="E32" s="163" t="s">
        <v>449</v>
      </c>
      <c r="F32" s="164" t="s">
        <v>450</v>
      </c>
      <c r="G32" s="165" t="s">
        <v>451</v>
      </c>
    </row>
    <row r="33" spans="2:7" x14ac:dyDescent="0.25">
      <c r="B33" s="167">
        <v>4.0999999999999996</v>
      </c>
      <c r="C33" s="182" t="s">
        <v>340</v>
      </c>
      <c r="D33" s="169" t="s">
        <v>356</v>
      </c>
      <c r="E33" s="170">
        <f>77.85+81+16.29+26.87</f>
        <v>202.01</v>
      </c>
      <c r="F33" s="171">
        <f>'Shtojca 1'!F66</f>
        <v>0</v>
      </c>
      <c r="G33" s="171">
        <f>F33*E33</f>
        <v>0</v>
      </c>
    </row>
    <row r="34" spans="2:7" x14ac:dyDescent="0.25">
      <c r="B34" s="167">
        <v>4.5</v>
      </c>
      <c r="C34" s="182" t="s">
        <v>201</v>
      </c>
      <c r="D34" s="169" t="s">
        <v>356</v>
      </c>
      <c r="E34" s="172">
        <f>35+7.14+27.56+67.62+108.82+0.8*0.353</f>
        <v>246.42239999999998</v>
      </c>
      <c r="F34" s="171">
        <f>'Shtojca 1'!F70</f>
        <v>0</v>
      </c>
      <c r="G34" s="171">
        <f t="shared" ref="G34:G38" si="2">F34*E34</f>
        <v>0</v>
      </c>
    </row>
    <row r="35" spans="2:7" ht="39.6" x14ac:dyDescent="0.25">
      <c r="B35" s="167">
        <v>4.9000000000000004</v>
      </c>
      <c r="C35" s="182" t="s">
        <v>202</v>
      </c>
      <c r="D35" s="169" t="s">
        <v>356</v>
      </c>
      <c r="E35" s="170">
        <f>227+4.93+177.75</f>
        <v>409.68</v>
      </c>
      <c r="F35" s="171">
        <f>'Shtojca 1'!F74</f>
        <v>0</v>
      </c>
      <c r="G35" s="171">
        <f t="shared" si="2"/>
        <v>0</v>
      </c>
    </row>
    <row r="36" spans="2:7" ht="26.4" x14ac:dyDescent="0.25">
      <c r="B36" s="167">
        <v>4.5999999999999996</v>
      </c>
      <c r="C36" s="182" t="s">
        <v>459</v>
      </c>
      <c r="D36" s="169" t="s">
        <v>1</v>
      </c>
      <c r="E36" s="170">
        <f>2+1</f>
        <v>3</v>
      </c>
      <c r="F36" s="171">
        <f>'Shtojca 1'!F71</f>
        <v>0</v>
      </c>
      <c r="G36" s="171">
        <f t="shared" si="2"/>
        <v>0</v>
      </c>
    </row>
    <row r="37" spans="2:7" ht="26.4" x14ac:dyDescent="0.25">
      <c r="B37" s="167">
        <v>4.4000000000000004</v>
      </c>
      <c r="C37" s="182" t="s">
        <v>286</v>
      </c>
      <c r="D37" s="169" t="s">
        <v>1</v>
      </c>
      <c r="E37" s="170">
        <f>8+4</f>
        <v>12</v>
      </c>
      <c r="F37" s="171">
        <f>'Shtojca 1'!F69</f>
        <v>0</v>
      </c>
      <c r="G37" s="171">
        <f t="shared" si="2"/>
        <v>0</v>
      </c>
    </row>
    <row r="38" spans="2:7" ht="26.4" x14ac:dyDescent="0.25">
      <c r="B38" s="167">
        <v>4.7</v>
      </c>
      <c r="C38" s="182" t="s">
        <v>285</v>
      </c>
      <c r="D38" s="169" t="s">
        <v>1</v>
      </c>
      <c r="E38" s="170">
        <f>3+5</f>
        <v>8</v>
      </c>
      <c r="F38" s="171">
        <f>'Shtojca 1'!F72</f>
        <v>0</v>
      </c>
      <c r="G38" s="171">
        <f t="shared" si="2"/>
        <v>0</v>
      </c>
    </row>
    <row r="39" spans="2:7" x14ac:dyDescent="0.25">
      <c r="B39" s="175"/>
      <c r="C39" s="176"/>
      <c r="D39" s="175"/>
      <c r="E39" s="177"/>
      <c r="F39" s="178" t="s">
        <v>455</v>
      </c>
      <c r="G39" s="179">
        <f>SUM(G33:G38)</f>
        <v>0</v>
      </c>
    </row>
    <row r="40" spans="2:7" x14ac:dyDescent="0.25">
      <c r="B40" s="175"/>
      <c r="C40" s="176"/>
      <c r="D40" s="175"/>
      <c r="E40" s="177"/>
      <c r="F40" s="180"/>
      <c r="G40" s="181"/>
    </row>
    <row r="41" spans="2:7" x14ac:dyDescent="0.25">
      <c r="B41" s="161">
        <v>5</v>
      </c>
      <c r="C41" s="162" t="s">
        <v>5</v>
      </c>
      <c r="D41" s="163" t="s">
        <v>448</v>
      </c>
      <c r="E41" s="163" t="s">
        <v>449</v>
      </c>
      <c r="F41" s="164" t="s">
        <v>450</v>
      </c>
      <c r="G41" s="165" t="s">
        <v>451</v>
      </c>
    </row>
    <row r="42" spans="2:7" ht="26.4" x14ac:dyDescent="0.25">
      <c r="B42" s="167">
        <v>5.3</v>
      </c>
      <c r="C42" s="182" t="s">
        <v>460</v>
      </c>
      <c r="D42" s="169" t="s">
        <v>356</v>
      </c>
      <c r="E42" s="170">
        <v>28</v>
      </c>
      <c r="F42" s="171">
        <f>'Shtojca 1'!F81</f>
        <v>0</v>
      </c>
      <c r="G42" s="171">
        <f>F42*E42</f>
        <v>0</v>
      </c>
    </row>
    <row r="43" spans="2:7" ht="26.4" x14ac:dyDescent="0.25">
      <c r="B43" s="173">
        <v>5.0999999999999996</v>
      </c>
      <c r="C43" s="174" t="s">
        <v>461</v>
      </c>
      <c r="D43" s="169" t="s">
        <v>356</v>
      </c>
      <c r="E43" s="172">
        <f>209.97+66.22*0.08+90+54.58*0.08</f>
        <v>309.63400000000001</v>
      </c>
      <c r="F43" s="171">
        <f>'Shtojca 1'!F87</f>
        <v>0</v>
      </c>
      <c r="G43" s="171">
        <f t="shared" ref="G43:G48" si="3">F43*E43</f>
        <v>0</v>
      </c>
    </row>
    <row r="44" spans="2:7" ht="26.4" x14ac:dyDescent="0.25">
      <c r="B44" s="167">
        <v>5.8</v>
      </c>
      <c r="C44" s="174" t="s">
        <v>358</v>
      </c>
      <c r="D44" s="169" t="s">
        <v>356</v>
      </c>
      <c r="E44" s="170">
        <v>4.75</v>
      </c>
      <c r="F44" s="171">
        <f>'Shtojca 1'!F86</f>
        <v>0</v>
      </c>
      <c r="G44" s="171">
        <f t="shared" si="3"/>
        <v>0</v>
      </c>
    </row>
    <row r="45" spans="2:7" x14ac:dyDescent="0.25">
      <c r="B45" s="167">
        <v>5.12</v>
      </c>
      <c r="C45" s="174" t="s">
        <v>343</v>
      </c>
      <c r="D45" s="169" t="s">
        <v>356</v>
      </c>
      <c r="E45" s="172">
        <f>79.14+12.014*7.27+94.58</f>
        <v>261.06178</v>
      </c>
      <c r="F45" s="171">
        <f>'Shtojca 1'!F88</f>
        <v>0</v>
      </c>
      <c r="G45" s="171">
        <f t="shared" si="3"/>
        <v>0</v>
      </c>
    </row>
    <row r="46" spans="2:7" x14ac:dyDescent="0.25">
      <c r="B46" s="167">
        <v>5.13</v>
      </c>
      <c r="C46" s="174" t="s">
        <v>344</v>
      </c>
      <c r="D46" s="169" t="s">
        <v>356</v>
      </c>
      <c r="E46" s="170">
        <f>3.16+27</f>
        <v>30.16</v>
      </c>
      <c r="F46" s="171">
        <f>'Shtojca 1'!F89</f>
        <v>0</v>
      </c>
      <c r="G46" s="171">
        <f t="shared" si="3"/>
        <v>0</v>
      </c>
    </row>
    <row r="47" spans="2:7" x14ac:dyDescent="0.25">
      <c r="B47" s="167">
        <v>5.4</v>
      </c>
      <c r="C47" s="174" t="s">
        <v>205</v>
      </c>
      <c r="D47" s="169" t="s">
        <v>0</v>
      </c>
      <c r="E47" s="170">
        <f>18+4.14</f>
        <v>22.14</v>
      </c>
      <c r="F47" s="171">
        <f>'Shtojca 1'!F82</f>
        <v>0</v>
      </c>
      <c r="G47" s="171">
        <f t="shared" si="3"/>
        <v>0</v>
      </c>
    </row>
    <row r="48" spans="2:7" x14ac:dyDescent="0.25">
      <c r="B48" s="167">
        <v>5.32</v>
      </c>
      <c r="C48" s="174" t="s">
        <v>209</v>
      </c>
      <c r="D48" s="169" t="s">
        <v>1</v>
      </c>
      <c r="E48" s="170">
        <v>1</v>
      </c>
      <c r="F48" s="171">
        <f>'Shtojca 1'!F108</f>
        <v>0</v>
      </c>
      <c r="G48" s="171">
        <f t="shared" si="3"/>
        <v>0</v>
      </c>
    </row>
    <row r="49" spans="2:7" x14ac:dyDescent="0.25">
      <c r="B49" s="175"/>
      <c r="C49" s="176"/>
      <c r="D49" s="175"/>
      <c r="E49" s="177"/>
      <c r="F49" s="178" t="s">
        <v>455</v>
      </c>
      <c r="G49" s="179">
        <f>SUM(G42:G48)</f>
        <v>0</v>
      </c>
    </row>
    <row r="50" spans="2:7" x14ac:dyDescent="0.25">
      <c r="B50" s="175"/>
      <c r="C50" s="176"/>
      <c r="D50" s="175"/>
      <c r="E50" s="177"/>
      <c r="F50" s="180"/>
      <c r="G50" s="181"/>
    </row>
    <row r="51" spans="2:7" x14ac:dyDescent="0.25">
      <c r="B51" s="161">
        <v>6</v>
      </c>
      <c r="C51" s="162" t="s">
        <v>210</v>
      </c>
      <c r="D51" s="163" t="s">
        <v>448</v>
      </c>
      <c r="E51" s="163" t="s">
        <v>449</v>
      </c>
      <c r="F51" s="164" t="s">
        <v>450</v>
      </c>
      <c r="G51" s="165" t="s">
        <v>451</v>
      </c>
    </row>
    <row r="52" spans="2:7" x14ac:dyDescent="0.25">
      <c r="B52" s="167">
        <v>6.4</v>
      </c>
      <c r="C52" s="182" t="s">
        <v>214</v>
      </c>
      <c r="D52" s="169" t="s">
        <v>356</v>
      </c>
      <c r="E52" s="172">
        <f>4.15*3.32</f>
        <v>13.778</v>
      </c>
      <c r="F52" s="171">
        <f>'Shtojca 1'!F122</f>
        <v>0</v>
      </c>
      <c r="G52" s="171">
        <f>F52*E52</f>
        <v>0</v>
      </c>
    </row>
    <row r="53" spans="2:7" ht="26.4" x14ac:dyDescent="0.25">
      <c r="B53" s="167">
        <v>6.3</v>
      </c>
      <c r="C53" s="182" t="s">
        <v>213</v>
      </c>
      <c r="D53" s="169" t="s">
        <v>356</v>
      </c>
      <c r="E53" s="170">
        <v>14.1</v>
      </c>
      <c r="F53" s="171">
        <f>'Shtojca 1'!F121</f>
        <v>0</v>
      </c>
      <c r="G53" s="171">
        <f>F53*E53</f>
        <v>0</v>
      </c>
    </row>
    <row r="54" spans="2:7" x14ac:dyDescent="0.25">
      <c r="B54" s="175"/>
      <c r="C54" s="176"/>
      <c r="D54" s="175"/>
      <c r="E54" s="177"/>
      <c r="F54" s="178" t="s">
        <v>455</v>
      </c>
      <c r="G54" s="179">
        <f>SUM(G52:G53)</f>
        <v>0</v>
      </c>
    </row>
    <row r="55" spans="2:7" x14ac:dyDescent="0.25">
      <c r="B55" s="175"/>
      <c r="C55" s="176"/>
      <c r="D55" s="175"/>
      <c r="E55" s="177"/>
      <c r="F55" s="180"/>
      <c r="G55" s="181"/>
    </row>
    <row r="56" spans="2:7" x14ac:dyDescent="0.25">
      <c r="B56" s="175"/>
      <c r="C56" s="176"/>
      <c r="D56" s="175"/>
      <c r="E56" s="177"/>
      <c r="F56" s="180"/>
      <c r="G56" s="181"/>
    </row>
    <row r="57" spans="2:7" x14ac:dyDescent="0.25">
      <c r="B57" s="175"/>
      <c r="C57" s="176"/>
      <c r="D57" s="175"/>
      <c r="E57" s="177"/>
      <c r="F57" s="180"/>
      <c r="G57" s="181"/>
    </row>
    <row r="58" spans="2:7" x14ac:dyDescent="0.25">
      <c r="B58" s="161">
        <v>7</v>
      </c>
      <c r="C58" s="162" t="s">
        <v>6</v>
      </c>
      <c r="D58" s="163" t="s">
        <v>448</v>
      </c>
      <c r="E58" s="163" t="s">
        <v>449</v>
      </c>
      <c r="F58" s="164" t="s">
        <v>450</v>
      </c>
      <c r="G58" s="165" t="s">
        <v>451</v>
      </c>
    </row>
    <row r="59" spans="2:7" x14ac:dyDescent="0.25">
      <c r="B59" s="167">
        <v>7.2</v>
      </c>
      <c r="C59" s="174" t="s">
        <v>462</v>
      </c>
      <c r="D59" s="169" t="s">
        <v>1</v>
      </c>
      <c r="E59" s="170">
        <v>4</v>
      </c>
      <c r="F59" s="171">
        <f>'Shtojca 1'!F131</f>
        <v>0</v>
      </c>
      <c r="G59" s="171">
        <f>F59*E59</f>
        <v>0</v>
      </c>
    </row>
    <row r="60" spans="2:7" x14ac:dyDescent="0.25">
      <c r="B60" s="167">
        <v>7.3</v>
      </c>
      <c r="C60" s="174" t="s">
        <v>218</v>
      </c>
      <c r="D60" s="169" t="s">
        <v>1</v>
      </c>
      <c r="E60" s="170">
        <v>7</v>
      </c>
      <c r="F60" s="171">
        <f>'Shtojca 1'!F132</f>
        <v>0</v>
      </c>
      <c r="G60" s="171">
        <f t="shared" ref="G60:G72" si="4">F60*E60</f>
        <v>0</v>
      </c>
    </row>
    <row r="61" spans="2:7" x14ac:dyDescent="0.25">
      <c r="B61" s="167">
        <v>7.4</v>
      </c>
      <c r="C61" s="174" t="s">
        <v>463</v>
      </c>
      <c r="D61" s="169" t="s">
        <v>1</v>
      </c>
      <c r="E61" s="170">
        <v>3</v>
      </c>
      <c r="F61" s="171">
        <f>'Shtojca 1'!F133</f>
        <v>0</v>
      </c>
      <c r="G61" s="171">
        <f t="shared" si="4"/>
        <v>0</v>
      </c>
    </row>
    <row r="62" spans="2:7" x14ac:dyDescent="0.25">
      <c r="B62" s="167">
        <v>7.5</v>
      </c>
      <c r="C62" s="174" t="s">
        <v>261</v>
      </c>
      <c r="D62" s="169" t="s">
        <v>1</v>
      </c>
      <c r="E62" s="170">
        <v>3</v>
      </c>
      <c r="F62" s="171">
        <f>'Shtojca 1'!F134</f>
        <v>0</v>
      </c>
      <c r="G62" s="171">
        <f t="shared" si="4"/>
        <v>0</v>
      </c>
    </row>
    <row r="63" spans="2:7" x14ac:dyDescent="0.25">
      <c r="B63" s="167">
        <v>7.12</v>
      </c>
      <c r="C63" s="174" t="s">
        <v>7</v>
      </c>
      <c r="D63" s="169" t="s">
        <v>1</v>
      </c>
      <c r="E63" s="170">
        <v>30</v>
      </c>
      <c r="F63" s="171">
        <f>'Shtojca 1'!F141</f>
        <v>0</v>
      </c>
      <c r="G63" s="171">
        <f t="shared" si="4"/>
        <v>0</v>
      </c>
    </row>
    <row r="64" spans="2:7" x14ac:dyDescent="0.25">
      <c r="B64" s="167">
        <v>7.16</v>
      </c>
      <c r="C64" s="174" t="s">
        <v>464</v>
      </c>
      <c r="D64" s="169" t="s">
        <v>1</v>
      </c>
      <c r="E64" s="170">
        <v>23</v>
      </c>
      <c r="F64" s="171">
        <f>'Shtojca 1'!F145</f>
        <v>0</v>
      </c>
      <c r="G64" s="171">
        <f t="shared" si="4"/>
        <v>0</v>
      </c>
    </row>
    <row r="65" spans="2:7" x14ac:dyDescent="0.25">
      <c r="B65" s="184">
        <v>7.6</v>
      </c>
      <c r="C65" s="174" t="s">
        <v>220</v>
      </c>
      <c r="D65" s="169" t="s">
        <v>0</v>
      </c>
      <c r="E65" s="170">
        <v>1.5</v>
      </c>
      <c r="F65" s="171">
        <f>'Shtojca 1'!F135</f>
        <v>0</v>
      </c>
      <c r="G65" s="171">
        <f t="shared" si="4"/>
        <v>0</v>
      </c>
    </row>
    <row r="66" spans="2:7" x14ac:dyDescent="0.25">
      <c r="B66" s="184">
        <v>7.7</v>
      </c>
      <c r="C66" s="174" t="s">
        <v>268</v>
      </c>
      <c r="D66" s="169" t="s">
        <v>0</v>
      </c>
      <c r="E66" s="170">
        <v>2</v>
      </c>
      <c r="F66" s="171">
        <f>'Shtojca 1'!F136</f>
        <v>0</v>
      </c>
      <c r="G66" s="171">
        <f t="shared" si="4"/>
        <v>0</v>
      </c>
    </row>
    <row r="67" spans="2:7" x14ac:dyDescent="0.25">
      <c r="B67" s="173">
        <v>7.18</v>
      </c>
      <c r="C67" s="174" t="s">
        <v>465</v>
      </c>
      <c r="D67" s="169" t="s">
        <v>1</v>
      </c>
      <c r="E67" s="170">
        <v>3</v>
      </c>
      <c r="F67" s="171">
        <f>'Shtojca 1'!F147</f>
        <v>0</v>
      </c>
      <c r="G67" s="171">
        <f t="shared" si="4"/>
        <v>0</v>
      </c>
    </row>
    <row r="68" spans="2:7" x14ac:dyDescent="0.25">
      <c r="B68" s="173">
        <v>7.1</v>
      </c>
      <c r="C68" s="174" t="s">
        <v>222</v>
      </c>
      <c r="D68" s="169" t="s">
        <v>1</v>
      </c>
      <c r="E68" s="170">
        <v>21</v>
      </c>
      <c r="F68" s="171">
        <f>'Shtojca 1'!F139</f>
        <v>0</v>
      </c>
      <c r="G68" s="171">
        <f t="shared" si="4"/>
        <v>0</v>
      </c>
    </row>
    <row r="69" spans="2:7" x14ac:dyDescent="0.25">
      <c r="B69" s="173">
        <v>7.11</v>
      </c>
      <c r="C69" s="174" t="s">
        <v>223</v>
      </c>
      <c r="D69" s="169" t="s">
        <v>1</v>
      </c>
      <c r="E69" s="170">
        <v>3</v>
      </c>
      <c r="F69" s="171">
        <f>'Shtojca 1'!F140</f>
        <v>0</v>
      </c>
      <c r="G69" s="171">
        <f t="shared" si="4"/>
        <v>0</v>
      </c>
    </row>
    <row r="70" spans="2:7" x14ac:dyDescent="0.25">
      <c r="B70" s="173">
        <v>7.13</v>
      </c>
      <c r="C70" s="174" t="s">
        <v>466</v>
      </c>
      <c r="D70" s="169" t="s">
        <v>1</v>
      </c>
      <c r="E70" s="170">
        <v>5</v>
      </c>
      <c r="F70" s="171">
        <f>'Shtojca 1'!F142</f>
        <v>0</v>
      </c>
      <c r="G70" s="171">
        <f t="shared" si="4"/>
        <v>0</v>
      </c>
    </row>
    <row r="71" spans="2:7" x14ac:dyDescent="0.25">
      <c r="B71" s="173">
        <v>7.15</v>
      </c>
      <c r="C71" s="174" t="s">
        <v>225</v>
      </c>
      <c r="D71" s="169" t="s">
        <v>1</v>
      </c>
      <c r="E71" s="170">
        <v>2</v>
      </c>
      <c r="F71" s="171">
        <f>'Shtojca 1'!F144</f>
        <v>0</v>
      </c>
      <c r="G71" s="171">
        <f t="shared" si="4"/>
        <v>0</v>
      </c>
    </row>
    <row r="72" spans="2:7" x14ac:dyDescent="0.25">
      <c r="B72" s="173">
        <v>7.17</v>
      </c>
      <c r="C72" s="174" t="s">
        <v>467</v>
      </c>
      <c r="D72" s="169" t="s">
        <v>1</v>
      </c>
      <c r="E72" s="170">
        <v>1</v>
      </c>
      <c r="F72" s="171">
        <f>'Shtojca 1'!F146</f>
        <v>0</v>
      </c>
      <c r="G72" s="171">
        <f t="shared" si="4"/>
        <v>0</v>
      </c>
    </row>
    <row r="73" spans="2:7" x14ac:dyDescent="0.25">
      <c r="B73" s="175"/>
      <c r="C73" s="176"/>
      <c r="D73" s="175"/>
      <c r="E73" s="177"/>
      <c r="F73" s="178" t="s">
        <v>455</v>
      </c>
      <c r="G73" s="179">
        <f>SUM(G59:G72)</f>
        <v>0</v>
      </c>
    </row>
    <row r="74" spans="2:7" x14ac:dyDescent="0.25">
      <c r="B74" s="175"/>
      <c r="C74" s="176"/>
      <c r="D74" s="175"/>
      <c r="E74" s="177"/>
      <c r="F74" s="180"/>
      <c r="G74" s="181"/>
    </row>
    <row r="75" spans="2:7" x14ac:dyDescent="0.25">
      <c r="B75" s="161">
        <v>8</v>
      </c>
      <c r="C75" s="162" t="s">
        <v>228</v>
      </c>
      <c r="D75" s="163" t="s">
        <v>448</v>
      </c>
      <c r="E75" s="163" t="s">
        <v>449</v>
      </c>
      <c r="F75" s="164" t="s">
        <v>450</v>
      </c>
      <c r="G75" s="165" t="s">
        <v>451</v>
      </c>
    </row>
    <row r="76" spans="2:7" x14ac:dyDescent="0.25">
      <c r="B76" s="167">
        <v>8.1</v>
      </c>
      <c r="C76" s="168" t="s">
        <v>229</v>
      </c>
      <c r="D76" s="169" t="s">
        <v>1</v>
      </c>
      <c r="E76" s="170">
        <f>6+2</f>
        <v>8</v>
      </c>
      <c r="F76" s="171">
        <f>'Shtojca 1'!F152</f>
        <v>0</v>
      </c>
      <c r="G76" s="171">
        <f>F76*E76</f>
        <v>0</v>
      </c>
    </row>
    <row r="77" spans="2:7" x14ac:dyDescent="0.25">
      <c r="B77" s="167">
        <v>8.1999999999999993</v>
      </c>
      <c r="C77" s="168" t="s">
        <v>230</v>
      </c>
      <c r="D77" s="169" t="s">
        <v>356</v>
      </c>
      <c r="E77" s="172">
        <f>(4.82*2.64+7.01*2.64+7.24*2.64+20.17*2.64)-(6*0.9*2.1)+8.6*2.68-2*0.9*2.1</f>
        <v>111.52160000000001</v>
      </c>
      <c r="F77" s="171">
        <f>'Shtojca 1'!F153</f>
        <v>0</v>
      </c>
      <c r="G77" s="171">
        <f t="shared" ref="G77:G89" si="5">F77*E77</f>
        <v>0</v>
      </c>
    </row>
    <row r="78" spans="2:7" x14ac:dyDescent="0.25">
      <c r="B78" s="167">
        <v>8.6</v>
      </c>
      <c r="C78" s="168" t="s">
        <v>468</v>
      </c>
      <c r="D78" s="169" t="s">
        <v>356</v>
      </c>
      <c r="E78" s="170">
        <f>42.25-4</f>
        <v>38.25</v>
      </c>
      <c r="F78" s="171">
        <f>'Shtojca 1'!F157</f>
        <v>0</v>
      </c>
      <c r="G78" s="171">
        <f t="shared" si="5"/>
        <v>0</v>
      </c>
    </row>
    <row r="79" spans="2:7" x14ac:dyDescent="0.25">
      <c r="B79" s="167">
        <v>8.5</v>
      </c>
      <c r="C79" s="168" t="s">
        <v>469</v>
      </c>
      <c r="D79" s="169" t="s">
        <v>1</v>
      </c>
      <c r="E79" s="170">
        <v>2</v>
      </c>
      <c r="F79" s="171">
        <f>'Shtojca 1'!F156</f>
        <v>0</v>
      </c>
      <c r="G79" s="171">
        <f t="shared" si="5"/>
        <v>0</v>
      </c>
    </row>
    <row r="80" spans="2:7" x14ac:dyDescent="0.25">
      <c r="B80" s="167">
        <v>8.11</v>
      </c>
      <c r="C80" s="168" t="s">
        <v>470</v>
      </c>
      <c r="D80" s="169" t="s">
        <v>1</v>
      </c>
      <c r="E80" s="170">
        <f>1+2</f>
        <v>3</v>
      </c>
      <c r="F80" s="171">
        <f>'Shtojca 1'!F162</f>
        <v>0</v>
      </c>
      <c r="G80" s="171">
        <f t="shared" si="5"/>
        <v>0</v>
      </c>
    </row>
    <row r="81" spans="2:7" x14ac:dyDescent="0.25">
      <c r="B81" s="167">
        <v>8.6999999999999993</v>
      </c>
      <c r="C81" s="168" t="s">
        <v>471</v>
      </c>
      <c r="D81" s="169" t="s">
        <v>1</v>
      </c>
      <c r="E81" s="170">
        <v>3</v>
      </c>
      <c r="F81" s="171">
        <f>'Shtojca 1'!F158</f>
        <v>0</v>
      </c>
      <c r="G81" s="171">
        <f t="shared" si="5"/>
        <v>0</v>
      </c>
    </row>
    <row r="82" spans="2:7" ht="26.4" x14ac:dyDescent="0.25">
      <c r="B82" s="167">
        <v>8.17</v>
      </c>
      <c r="C82" s="168" t="s">
        <v>472</v>
      </c>
      <c r="D82" s="169" t="s">
        <v>1</v>
      </c>
      <c r="E82" s="170">
        <v>11</v>
      </c>
      <c r="F82" s="171">
        <f>'Shtojca 1'!F168</f>
        <v>0</v>
      </c>
      <c r="G82" s="171">
        <f t="shared" si="5"/>
        <v>0</v>
      </c>
    </row>
    <row r="83" spans="2:7" x14ac:dyDescent="0.25">
      <c r="B83" s="167">
        <v>8.36</v>
      </c>
      <c r="C83" s="168" t="s">
        <v>248</v>
      </c>
      <c r="D83" s="169" t="s">
        <v>356</v>
      </c>
      <c r="E83" s="170">
        <v>132.5</v>
      </c>
      <c r="F83" s="171">
        <f>'Shtojca 1'!F187</f>
        <v>0</v>
      </c>
      <c r="G83" s="171">
        <f t="shared" si="5"/>
        <v>0</v>
      </c>
    </row>
    <row r="84" spans="2:7" x14ac:dyDescent="0.25">
      <c r="B84" s="167">
        <v>8.31</v>
      </c>
      <c r="C84" s="168" t="s">
        <v>353</v>
      </c>
      <c r="D84" s="169" t="s">
        <v>0</v>
      </c>
      <c r="E84" s="172">
        <v>4.194</v>
      </c>
      <c r="F84" s="171">
        <f>'Shtojca 1'!F182</f>
        <v>0</v>
      </c>
      <c r="G84" s="171">
        <f t="shared" si="5"/>
        <v>0</v>
      </c>
    </row>
    <row r="85" spans="2:7" x14ac:dyDescent="0.25">
      <c r="B85" s="167">
        <v>8.24</v>
      </c>
      <c r="C85" s="168" t="s">
        <v>318</v>
      </c>
      <c r="D85" s="169" t="s">
        <v>356</v>
      </c>
      <c r="E85" s="170">
        <v>6.34</v>
      </c>
      <c r="F85" s="171">
        <f>'Shtojca 1'!F175</f>
        <v>0</v>
      </c>
      <c r="G85" s="171">
        <f t="shared" si="5"/>
        <v>0</v>
      </c>
    </row>
    <row r="86" spans="2:7" x14ac:dyDescent="0.25">
      <c r="B86" s="167">
        <v>8.4700000000000006</v>
      </c>
      <c r="C86" s="168" t="s">
        <v>255</v>
      </c>
      <c r="D86" s="169" t="s">
        <v>356</v>
      </c>
      <c r="E86" s="170">
        <v>81.599999999999994</v>
      </c>
      <c r="F86" s="171">
        <f>'Shtojca 1'!F197</f>
        <v>0</v>
      </c>
      <c r="G86" s="171">
        <f t="shared" si="5"/>
        <v>0</v>
      </c>
    </row>
    <row r="87" spans="2:7" x14ac:dyDescent="0.25">
      <c r="B87" s="232" t="s">
        <v>376</v>
      </c>
      <c r="C87" s="168" t="s">
        <v>515</v>
      </c>
      <c r="D87" s="169" t="s">
        <v>356</v>
      </c>
      <c r="E87" s="172">
        <f>0.655*2.74+0.417*2.74*2+0.778*1.1*2</f>
        <v>5.7914600000000007</v>
      </c>
      <c r="F87" s="171">
        <f>'Shtojca 1'!F201</f>
        <v>0</v>
      </c>
      <c r="G87" s="171">
        <f t="shared" si="5"/>
        <v>0</v>
      </c>
    </row>
    <row r="88" spans="2:7" x14ac:dyDescent="0.25">
      <c r="B88" s="167">
        <v>8.39</v>
      </c>
      <c r="C88" s="168" t="s">
        <v>249</v>
      </c>
      <c r="D88" s="169" t="s">
        <v>1</v>
      </c>
      <c r="E88" s="170">
        <v>7</v>
      </c>
      <c r="F88" s="171">
        <f>'Shtojca 1'!F190</f>
        <v>0</v>
      </c>
      <c r="G88" s="171">
        <f t="shared" si="5"/>
        <v>0</v>
      </c>
    </row>
    <row r="89" spans="2:7" x14ac:dyDescent="0.25">
      <c r="B89" s="167">
        <v>8.25</v>
      </c>
      <c r="C89" s="168" t="s">
        <v>238</v>
      </c>
      <c r="D89" s="169" t="s">
        <v>1</v>
      </c>
      <c r="E89" s="170">
        <v>7</v>
      </c>
      <c r="F89" s="171">
        <f>'Shtojca 1'!F176</f>
        <v>0</v>
      </c>
      <c r="G89" s="171">
        <f t="shared" si="5"/>
        <v>0</v>
      </c>
    </row>
    <row r="90" spans="2:7" x14ac:dyDescent="0.25">
      <c r="B90" s="175"/>
      <c r="C90" s="176"/>
      <c r="D90" s="175"/>
      <c r="E90" s="177"/>
      <c r="F90" s="178" t="s">
        <v>455</v>
      </c>
      <c r="G90" s="179">
        <f>SUM(G76:G89)</f>
        <v>0</v>
      </c>
    </row>
    <row r="91" spans="2:7" x14ac:dyDescent="0.25">
      <c r="B91" s="175"/>
      <c r="C91" s="176"/>
      <c r="D91" s="175"/>
      <c r="E91" s="177"/>
      <c r="F91" s="180"/>
      <c r="G91" s="181"/>
    </row>
    <row r="92" spans="2:7" x14ac:dyDescent="0.25">
      <c r="B92" s="161">
        <v>9</v>
      </c>
      <c r="C92" s="162" t="s">
        <v>263</v>
      </c>
      <c r="D92" s="163" t="s">
        <v>448</v>
      </c>
      <c r="E92" s="163" t="s">
        <v>449</v>
      </c>
      <c r="F92" s="164" t="s">
        <v>450</v>
      </c>
      <c r="G92" s="165" t="s">
        <v>451</v>
      </c>
    </row>
    <row r="93" spans="2:7" ht="39.6" x14ac:dyDescent="0.25">
      <c r="B93" s="185">
        <v>9.1</v>
      </c>
      <c r="C93" s="186" t="s">
        <v>473</v>
      </c>
      <c r="D93" s="185" t="s">
        <v>1</v>
      </c>
      <c r="E93" s="185">
        <v>28</v>
      </c>
      <c r="F93" s="171">
        <f>'Shtojca 1'!F205</f>
        <v>0</v>
      </c>
      <c r="G93" s="171">
        <f>F93*E93</f>
        <v>0</v>
      </c>
    </row>
    <row r="94" spans="2:7" ht="26.4" x14ac:dyDescent="0.25">
      <c r="B94" s="169">
        <v>9.1999999999999993</v>
      </c>
      <c r="C94" s="174" t="s">
        <v>310</v>
      </c>
      <c r="D94" s="185" t="s">
        <v>1</v>
      </c>
      <c r="E94" s="169">
        <v>20</v>
      </c>
      <c r="F94" s="171">
        <f>'Shtojca 1'!F206</f>
        <v>0</v>
      </c>
      <c r="G94" s="171">
        <f t="shared" ref="G94:G134" si="6">F94*E94</f>
        <v>0</v>
      </c>
    </row>
    <row r="95" spans="2:7" ht="39.6" x14ac:dyDescent="0.25">
      <c r="B95" s="169">
        <v>9.3000000000000007</v>
      </c>
      <c r="C95" s="174" t="s">
        <v>474</v>
      </c>
      <c r="D95" s="185" t="s">
        <v>1</v>
      </c>
      <c r="E95" s="169">
        <f>17+14</f>
        <v>31</v>
      </c>
      <c r="F95" s="171">
        <f>'Shtojca 1'!F207</f>
        <v>0</v>
      </c>
      <c r="G95" s="171">
        <f t="shared" si="6"/>
        <v>0</v>
      </c>
    </row>
    <row r="96" spans="2:7" ht="26.4" x14ac:dyDescent="0.25">
      <c r="B96" s="169">
        <v>9.6</v>
      </c>
      <c r="C96" s="174" t="s">
        <v>307</v>
      </c>
      <c r="D96" s="185" t="s">
        <v>1</v>
      </c>
      <c r="E96" s="169">
        <v>7</v>
      </c>
      <c r="F96" s="171">
        <f>'Shtojca 1'!F210</f>
        <v>0</v>
      </c>
      <c r="G96" s="171">
        <f t="shared" si="6"/>
        <v>0</v>
      </c>
    </row>
    <row r="97" spans="2:7" ht="26.4" x14ac:dyDescent="0.25">
      <c r="B97" s="169">
        <v>9.6999999999999993</v>
      </c>
      <c r="C97" s="174" t="s">
        <v>300</v>
      </c>
      <c r="D97" s="185" t="s">
        <v>1</v>
      </c>
      <c r="E97" s="170">
        <v>6</v>
      </c>
      <c r="F97" s="171">
        <f>'Shtojca 1'!F211</f>
        <v>0</v>
      </c>
      <c r="G97" s="171">
        <f t="shared" si="6"/>
        <v>0</v>
      </c>
    </row>
    <row r="98" spans="2:7" x14ac:dyDescent="0.25">
      <c r="B98" s="169">
        <v>9.8000000000000007</v>
      </c>
      <c r="C98" s="174" t="s">
        <v>308</v>
      </c>
      <c r="D98" s="185" t="s">
        <v>1</v>
      </c>
      <c r="E98" s="170">
        <v>2</v>
      </c>
      <c r="F98" s="171">
        <f>'Shtojca 1'!F212</f>
        <v>0</v>
      </c>
      <c r="G98" s="171">
        <f t="shared" si="6"/>
        <v>0</v>
      </c>
    </row>
    <row r="99" spans="2:7" ht="26.4" x14ac:dyDescent="0.25">
      <c r="B99" s="169">
        <v>9.9</v>
      </c>
      <c r="C99" s="174" t="s">
        <v>475</v>
      </c>
      <c r="D99" s="185" t="s">
        <v>1</v>
      </c>
      <c r="E99" s="170">
        <v>10</v>
      </c>
      <c r="F99" s="171">
        <f>'Shtojca 1'!F213</f>
        <v>0</v>
      </c>
      <c r="G99" s="171">
        <f t="shared" si="6"/>
        <v>0</v>
      </c>
    </row>
    <row r="100" spans="2:7" ht="26.4" x14ac:dyDescent="0.25">
      <c r="B100" s="187">
        <v>9.1</v>
      </c>
      <c r="C100" s="174" t="s">
        <v>136</v>
      </c>
      <c r="D100" s="185" t="s">
        <v>1</v>
      </c>
      <c r="E100" s="170">
        <v>8</v>
      </c>
      <c r="F100" s="171">
        <f>'Shtojca 1'!F214</f>
        <v>0</v>
      </c>
      <c r="G100" s="171">
        <f t="shared" si="6"/>
        <v>0</v>
      </c>
    </row>
    <row r="101" spans="2:7" x14ac:dyDescent="0.25">
      <c r="B101" s="169">
        <v>9.1199999999999992</v>
      </c>
      <c r="C101" s="174" t="s">
        <v>476</v>
      </c>
      <c r="D101" s="185" t="s">
        <v>1</v>
      </c>
      <c r="E101" s="170">
        <f>57+70</f>
        <v>127</v>
      </c>
      <c r="F101" s="171">
        <f>'Shtojca 1'!F216</f>
        <v>0</v>
      </c>
      <c r="G101" s="171">
        <f t="shared" si="6"/>
        <v>0</v>
      </c>
    </row>
    <row r="102" spans="2:7" x14ac:dyDescent="0.25">
      <c r="B102" s="169">
        <v>9.1300000000000008</v>
      </c>
      <c r="C102" s="174" t="s">
        <v>477</v>
      </c>
      <c r="D102" s="185" t="s">
        <v>1</v>
      </c>
      <c r="E102" s="170">
        <v>17</v>
      </c>
      <c r="F102" s="171">
        <f>'Shtojca 1'!F217</f>
        <v>0</v>
      </c>
      <c r="G102" s="171">
        <f t="shared" si="6"/>
        <v>0</v>
      </c>
    </row>
    <row r="103" spans="2:7" x14ac:dyDescent="0.25">
      <c r="B103" s="169">
        <v>9.14</v>
      </c>
      <c r="C103" s="174" t="s">
        <v>478</v>
      </c>
      <c r="D103" s="185" t="s">
        <v>1</v>
      </c>
      <c r="E103" s="170">
        <v>29</v>
      </c>
      <c r="F103" s="171">
        <f>'Shtojca 1'!F218</f>
        <v>0</v>
      </c>
      <c r="G103" s="171">
        <f t="shared" si="6"/>
        <v>0</v>
      </c>
    </row>
    <row r="104" spans="2:7" x14ac:dyDescent="0.25">
      <c r="B104" s="169">
        <v>9.16</v>
      </c>
      <c r="C104" s="174" t="s">
        <v>479</v>
      </c>
      <c r="D104" s="185" t="s">
        <v>0</v>
      </c>
      <c r="E104" s="170">
        <v>90</v>
      </c>
      <c r="F104" s="171">
        <f>'Shtojca 1'!F220</f>
        <v>0</v>
      </c>
      <c r="G104" s="171">
        <f t="shared" si="6"/>
        <v>0</v>
      </c>
    </row>
    <row r="105" spans="2:7" ht="26.4" x14ac:dyDescent="0.25">
      <c r="B105" s="169">
        <v>9.11</v>
      </c>
      <c r="C105" s="174" t="s">
        <v>480</v>
      </c>
      <c r="D105" s="185" t="s">
        <v>1</v>
      </c>
      <c r="E105" s="170">
        <v>5</v>
      </c>
      <c r="F105" s="171">
        <f>'Shtojca 1'!F215</f>
        <v>0</v>
      </c>
      <c r="G105" s="171">
        <f t="shared" si="6"/>
        <v>0</v>
      </c>
    </row>
    <row r="106" spans="2:7" ht="26.4" x14ac:dyDescent="0.25">
      <c r="B106" s="169">
        <v>9.17</v>
      </c>
      <c r="C106" s="174" t="s">
        <v>481</v>
      </c>
      <c r="D106" s="185" t="s">
        <v>1</v>
      </c>
      <c r="E106" s="170">
        <v>147</v>
      </c>
      <c r="F106" s="171">
        <f>'Shtojca 1'!F221</f>
        <v>0</v>
      </c>
      <c r="G106" s="171">
        <f t="shared" si="6"/>
        <v>0</v>
      </c>
    </row>
    <row r="107" spans="2:7" ht="26.4" x14ac:dyDescent="0.25">
      <c r="B107" s="169">
        <v>9.18</v>
      </c>
      <c r="C107" s="174" t="s">
        <v>482</v>
      </c>
      <c r="D107" s="185" t="s">
        <v>1</v>
      </c>
      <c r="E107" s="170">
        <v>5</v>
      </c>
      <c r="F107" s="171">
        <f>'Shtojca 1'!F222</f>
        <v>0</v>
      </c>
      <c r="G107" s="171">
        <f t="shared" si="6"/>
        <v>0</v>
      </c>
    </row>
    <row r="108" spans="2:7" ht="26.4" x14ac:dyDescent="0.25">
      <c r="B108" s="187">
        <v>9.1999999999999993</v>
      </c>
      <c r="C108" s="168" t="s">
        <v>483</v>
      </c>
      <c r="D108" s="185" t="s">
        <v>1</v>
      </c>
      <c r="E108" s="170">
        <v>3</v>
      </c>
      <c r="F108" s="171">
        <f>'Shtojca 1'!F224</f>
        <v>0</v>
      </c>
      <c r="G108" s="171">
        <f t="shared" si="6"/>
        <v>0</v>
      </c>
    </row>
    <row r="109" spans="2:7" ht="26.4" x14ac:dyDescent="0.25">
      <c r="B109" s="169">
        <v>9.2100000000000009</v>
      </c>
      <c r="C109" s="168" t="s">
        <v>484</v>
      </c>
      <c r="D109" s="185" t="s">
        <v>1</v>
      </c>
      <c r="E109" s="170">
        <v>2</v>
      </c>
      <c r="F109" s="171">
        <f>'Shtojca 1'!F225</f>
        <v>0</v>
      </c>
      <c r="G109" s="171">
        <f t="shared" si="6"/>
        <v>0</v>
      </c>
    </row>
    <row r="110" spans="2:7" ht="26.4" x14ac:dyDescent="0.25">
      <c r="B110" s="169">
        <v>9.24</v>
      </c>
      <c r="C110" s="168" t="s">
        <v>485</v>
      </c>
      <c r="D110" s="185" t="s">
        <v>1</v>
      </c>
      <c r="E110" s="170">
        <v>4</v>
      </c>
      <c r="F110" s="171">
        <f>'Shtojca 1'!F228</f>
        <v>0</v>
      </c>
      <c r="G110" s="171">
        <f t="shared" si="6"/>
        <v>0</v>
      </c>
    </row>
    <row r="111" spans="2:7" ht="26.4" x14ac:dyDescent="0.25">
      <c r="B111" s="169">
        <v>9.25</v>
      </c>
      <c r="C111" s="168" t="s">
        <v>486</v>
      </c>
      <c r="D111" s="185" t="s">
        <v>1</v>
      </c>
      <c r="E111" s="170">
        <v>3</v>
      </c>
      <c r="F111" s="171">
        <f>'Shtojca 1'!F229</f>
        <v>0</v>
      </c>
      <c r="G111" s="171">
        <f t="shared" si="6"/>
        <v>0</v>
      </c>
    </row>
    <row r="112" spans="2:7" ht="26.4" x14ac:dyDescent="0.25">
      <c r="B112" s="187">
        <v>9.3000000000000007</v>
      </c>
      <c r="C112" s="168" t="s">
        <v>487</v>
      </c>
      <c r="D112" s="185" t="s">
        <v>1</v>
      </c>
      <c r="E112" s="170">
        <v>2</v>
      </c>
      <c r="F112" s="171">
        <f>'Shtojca 1'!F234</f>
        <v>0</v>
      </c>
      <c r="G112" s="171">
        <f t="shared" si="6"/>
        <v>0</v>
      </c>
    </row>
    <row r="113" spans="2:7" ht="39.6" x14ac:dyDescent="0.25">
      <c r="B113" s="169">
        <v>9.32</v>
      </c>
      <c r="C113" s="168" t="s">
        <v>488</v>
      </c>
      <c r="D113" s="185" t="s">
        <v>1</v>
      </c>
      <c r="E113" s="170">
        <v>1</v>
      </c>
      <c r="F113" s="171">
        <f>'Shtojca 1'!F236</f>
        <v>0</v>
      </c>
      <c r="G113" s="171">
        <f t="shared" si="6"/>
        <v>0</v>
      </c>
    </row>
    <row r="114" spans="2:7" x14ac:dyDescent="0.25">
      <c r="B114" s="169">
        <v>9.33</v>
      </c>
      <c r="C114" s="174" t="s">
        <v>489</v>
      </c>
      <c r="D114" s="185" t="s">
        <v>1</v>
      </c>
      <c r="E114" s="170">
        <v>3</v>
      </c>
      <c r="F114" s="171">
        <f>'Shtojca 1'!F237</f>
        <v>0</v>
      </c>
      <c r="G114" s="171">
        <f t="shared" si="6"/>
        <v>0</v>
      </c>
    </row>
    <row r="115" spans="2:7" x14ac:dyDescent="0.25">
      <c r="B115" s="169">
        <v>9.34</v>
      </c>
      <c r="C115" s="174" t="s">
        <v>490</v>
      </c>
      <c r="D115" s="185" t="s">
        <v>1</v>
      </c>
      <c r="E115" s="170">
        <v>7</v>
      </c>
      <c r="F115" s="171">
        <f>'Shtojca 1'!F238</f>
        <v>0</v>
      </c>
      <c r="G115" s="171">
        <f t="shared" si="6"/>
        <v>0</v>
      </c>
    </row>
    <row r="116" spans="2:7" x14ac:dyDescent="0.25">
      <c r="B116" s="169">
        <v>9.43</v>
      </c>
      <c r="C116" s="174" t="s">
        <v>88</v>
      </c>
      <c r="D116" s="185" t="s">
        <v>1</v>
      </c>
      <c r="E116" s="170">
        <v>7</v>
      </c>
      <c r="F116" s="171">
        <f>'Shtojca 1'!F247</f>
        <v>0</v>
      </c>
      <c r="G116" s="171">
        <f t="shared" si="6"/>
        <v>0</v>
      </c>
    </row>
    <row r="117" spans="2:7" ht="26.4" x14ac:dyDescent="0.25">
      <c r="B117" s="169">
        <v>9.4499999999999993</v>
      </c>
      <c r="C117" s="174" t="s">
        <v>155</v>
      </c>
      <c r="D117" s="188" t="s">
        <v>1</v>
      </c>
      <c r="E117" s="189">
        <v>41</v>
      </c>
      <c r="F117" s="171">
        <f>'Shtojca 1'!F249</f>
        <v>0</v>
      </c>
      <c r="G117" s="171">
        <f t="shared" si="6"/>
        <v>0</v>
      </c>
    </row>
    <row r="118" spans="2:7" x14ac:dyDescent="0.25">
      <c r="B118" s="169">
        <v>9.4600000000000009</v>
      </c>
      <c r="C118" s="174" t="s">
        <v>491</v>
      </c>
      <c r="D118" s="169" t="s">
        <v>0</v>
      </c>
      <c r="E118" s="170">
        <v>4955</v>
      </c>
      <c r="F118" s="171">
        <f>'Shtojca 1'!F250</f>
        <v>0</v>
      </c>
      <c r="G118" s="171">
        <f t="shared" si="6"/>
        <v>0</v>
      </c>
    </row>
    <row r="119" spans="2:7" x14ac:dyDescent="0.25">
      <c r="B119" s="169">
        <v>9.4700000000000006</v>
      </c>
      <c r="C119" s="174" t="s">
        <v>63</v>
      </c>
      <c r="D119" s="169" t="s">
        <v>0</v>
      </c>
      <c r="E119" s="170">
        <v>1625</v>
      </c>
      <c r="F119" s="171">
        <f>'Shtojca 1'!F251</f>
        <v>0</v>
      </c>
      <c r="G119" s="171">
        <f t="shared" si="6"/>
        <v>0</v>
      </c>
    </row>
    <row r="120" spans="2:7" x14ac:dyDescent="0.25">
      <c r="B120" s="169">
        <v>9.48</v>
      </c>
      <c r="C120" s="174" t="s">
        <v>64</v>
      </c>
      <c r="D120" s="169" t="s">
        <v>0</v>
      </c>
      <c r="E120" s="170">
        <v>1550</v>
      </c>
      <c r="F120" s="171">
        <f>'Shtojca 1'!F252</f>
        <v>0</v>
      </c>
      <c r="G120" s="171">
        <f t="shared" si="6"/>
        <v>0</v>
      </c>
    </row>
    <row r="121" spans="2:7" ht="26.4" x14ac:dyDescent="0.25">
      <c r="B121" s="187">
        <v>9.5</v>
      </c>
      <c r="C121" s="174" t="s">
        <v>492</v>
      </c>
      <c r="D121" s="169" t="s">
        <v>0</v>
      </c>
      <c r="E121" s="170">
        <v>100</v>
      </c>
      <c r="F121" s="171">
        <f>'Shtojca 1'!F254</f>
        <v>0</v>
      </c>
      <c r="G121" s="171">
        <f t="shared" si="6"/>
        <v>0</v>
      </c>
    </row>
    <row r="122" spans="2:7" x14ac:dyDescent="0.25">
      <c r="B122" s="169">
        <v>9.49</v>
      </c>
      <c r="C122" s="174" t="s">
        <v>493</v>
      </c>
      <c r="D122" s="169" t="s">
        <v>0</v>
      </c>
      <c r="E122" s="170">
        <f>95+40</f>
        <v>135</v>
      </c>
      <c r="F122" s="171">
        <f>'Shtojca 1'!F253</f>
        <v>0</v>
      </c>
      <c r="G122" s="171">
        <f t="shared" si="6"/>
        <v>0</v>
      </c>
    </row>
    <row r="123" spans="2:7" x14ac:dyDescent="0.25">
      <c r="B123" s="169">
        <v>9.58</v>
      </c>
      <c r="C123" s="174" t="s">
        <v>494</v>
      </c>
      <c r="D123" s="169" t="s">
        <v>0</v>
      </c>
      <c r="E123" s="170">
        <v>40</v>
      </c>
      <c r="F123" s="171">
        <f>'Shtojca 1'!F262</f>
        <v>0</v>
      </c>
      <c r="G123" s="171">
        <f t="shared" si="6"/>
        <v>0</v>
      </c>
    </row>
    <row r="124" spans="2:7" x14ac:dyDescent="0.25">
      <c r="B124" s="169">
        <v>9.61</v>
      </c>
      <c r="C124" s="174" t="s">
        <v>41</v>
      </c>
      <c r="D124" s="169" t="s">
        <v>0</v>
      </c>
      <c r="E124" s="170">
        <v>60</v>
      </c>
      <c r="F124" s="171">
        <f>'Shtojca 1'!F265</f>
        <v>0</v>
      </c>
      <c r="G124" s="171">
        <f t="shared" si="6"/>
        <v>0</v>
      </c>
    </row>
    <row r="125" spans="2:7" x14ac:dyDescent="0.25">
      <c r="B125" s="169">
        <v>9.5299999999999994</v>
      </c>
      <c r="C125" s="174" t="s">
        <v>495</v>
      </c>
      <c r="D125" s="169" t="s">
        <v>0</v>
      </c>
      <c r="E125" s="170">
        <v>20</v>
      </c>
      <c r="F125" s="171">
        <f>'Shtojca 1'!F257</f>
        <v>0</v>
      </c>
      <c r="G125" s="171">
        <f t="shared" si="6"/>
        <v>0</v>
      </c>
    </row>
    <row r="126" spans="2:7" x14ac:dyDescent="0.25">
      <c r="B126" s="169">
        <v>9.85</v>
      </c>
      <c r="C126" s="174" t="s">
        <v>108</v>
      </c>
      <c r="D126" s="169" t="s">
        <v>0</v>
      </c>
      <c r="E126" s="170">
        <v>250</v>
      </c>
      <c r="F126" s="171">
        <f>'Shtojca 1'!F289</f>
        <v>0</v>
      </c>
      <c r="G126" s="171">
        <f t="shared" si="6"/>
        <v>0</v>
      </c>
    </row>
    <row r="127" spans="2:7" ht="26.4" x14ac:dyDescent="0.25">
      <c r="B127" s="196">
        <v>11.22</v>
      </c>
      <c r="C127" s="190" t="s">
        <v>454</v>
      </c>
      <c r="D127" s="170" t="s">
        <v>1</v>
      </c>
      <c r="E127" s="169">
        <v>3</v>
      </c>
      <c r="F127" s="171">
        <f>'Shtojca 1'!F433</f>
        <v>0</v>
      </c>
      <c r="G127" s="171">
        <f t="shared" si="6"/>
        <v>0</v>
      </c>
    </row>
    <row r="128" spans="2:7" ht="52.8" x14ac:dyDescent="0.25">
      <c r="B128" s="194">
        <v>9.1</v>
      </c>
      <c r="C128" s="168" t="s">
        <v>313</v>
      </c>
      <c r="D128" s="169" t="s">
        <v>1</v>
      </c>
      <c r="E128" s="170">
        <v>5</v>
      </c>
      <c r="F128" s="171">
        <f>'Shtojca 1'!F304</f>
        <v>0</v>
      </c>
      <c r="G128" s="171">
        <f t="shared" si="6"/>
        <v>0</v>
      </c>
    </row>
    <row r="129" spans="2:7" x14ac:dyDescent="0.25">
      <c r="B129" s="169">
        <v>9.1140000000000008</v>
      </c>
      <c r="C129" s="174" t="s">
        <v>501</v>
      </c>
      <c r="D129" s="191" t="s">
        <v>1</v>
      </c>
      <c r="E129" s="170">
        <v>34</v>
      </c>
      <c r="F129" s="171">
        <f>'Shtojca 1'!F318</f>
        <v>0</v>
      </c>
      <c r="G129" s="171">
        <f t="shared" si="6"/>
        <v>0</v>
      </c>
    </row>
    <row r="130" spans="2:7" x14ac:dyDescent="0.25">
      <c r="B130" s="169">
        <v>9.1150000000000002</v>
      </c>
      <c r="C130" s="174" t="s">
        <v>496</v>
      </c>
      <c r="D130" s="191" t="s">
        <v>1</v>
      </c>
      <c r="E130" s="170">
        <v>12</v>
      </c>
      <c r="F130" s="171">
        <f>'Shtojca 1'!F319</f>
        <v>0</v>
      </c>
      <c r="G130" s="171">
        <f t="shared" si="6"/>
        <v>0</v>
      </c>
    </row>
    <row r="131" spans="2:7" x14ac:dyDescent="0.25">
      <c r="B131" s="169">
        <v>9.1180000000000003</v>
      </c>
      <c r="C131" s="174" t="s">
        <v>80</v>
      </c>
      <c r="D131" s="191" t="s">
        <v>10</v>
      </c>
      <c r="E131" s="170">
        <v>115</v>
      </c>
      <c r="F131" s="171">
        <f>'Shtojca 1'!F322</f>
        <v>0</v>
      </c>
      <c r="G131" s="171">
        <f t="shared" si="6"/>
        <v>0</v>
      </c>
    </row>
    <row r="132" spans="2:7" x14ac:dyDescent="0.25">
      <c r="B132" s="169">
        <v>9.1189999999999998</v>
      </c>
      <c r="C132" s="174" t="s">
        <v>81</v>
      </c>
      <c r="D132" s="191" t="s">
        <v>10</v>
      </c>
      <c r="E132" s="170">
        <v>20</v>
      </c>
      <c r="F132" s="171">
        <f>'Shtojca 1'!F323</f>
        <v>0</v>
      </c>
      <c r="G132" s="171">
        <f t="shared" si="6"/>
        <v>0</v>
      </c>
    </row>
    <row r="133" spans="2:7" x14ac:dyDescent="0.25">
      <c r="B133" s="169">
        <v>9.36</v>
      </c>
      <c r="C133" s="174" t="s">
        <v>497</v>
      </c>
      <c r="D133" s="191" t="s">
        <v>1</v>
      </c>
      <c r="E133" s="170">
        <v>2</v>
      </c>
      <c r="F133" s="171">
        <f>'Shtojca 1'!F240</f>
        <v>0</v>
      </c>
      <c r="G133" s="171">
        <f t="shared" si="6"/>
        <v>0</v>
      </c>
    </row>
    <row r="134" spans="2:7" x14ac:dyDescent="0.25">
      <c r="B134" s="169">
        <v>9.1319999999999997</v>
      </c>
      <c r="C134" s="174" t="s">
        <v>306</v>
      </c>
      <c r="D134" s="191" t="s">
        <v>1</v>
      </c>
      <c r="E134" s="170">
        <v>3</v>
      </c>
      <c r="F134" s="171">
        <f>'Shtojca 1'!F336</f>
        <v>0</v>
      </c>
      <c r="G134" s="171">
        <f t="shared" si="6"/>
        <v>0</v>
      </c>
    </row>
    <row r="135" spans="2:7" x14ac:dyDescent="0.25">
      <c r="B135" s="175"/>
      <c r="C135" s="176"/>
      <c r="D135" s="175"/>
      <c r="E135" s="177"/>
      <c r="F135" s="178" t="s">
        <v>455</v>
      </c>
      <c r="G135" s="179">
        <f>SUM(G93:G134)</f>
        <v>0</v>
      </c>
    </row>
    <row r="136" spans="2:7" x14ac:dyDescent="0.25">
      <c r="B136" s="175"/>
      <c r="C136" s="176"/>
      <c r="D136" s="175"/>
      <c r="E136" s="177"/>
      <c r="F136" s="180"/>
      <c r="G136" s="181"/>
    </row>
    <row r="137" spans="2:7" x14ac:dyDescent="0.25">
      <c r="B137" s="161">
        <v>10</v>
      </c>
      <c r="C137" s="162" t="s">
        <v>264</v>
      </c>
      <c r="D137" s="163" t="s">
        <v>448</v>
      </c>
      <c r="E137" s="163" t="s">
        <v>449</v>
      </c>
      <c r="F137" s="164" t="s">
        <v>450</v>
      </c>
      <c r="G137" s="165" t="s">
        <v>451</v>
      </c>
    </row>
    <row r="138" spans="2:7" ht="26.4" x14ac:dyDescent="0.25">
      <c r="B138" s="167">
        <v>10.34</v>
      </c>
      <c r="C138" s="168" t="s">
        <v>498</v>
      </c>
      <c r="D138" s="169" t="s">
        <v>0</v>
      </c>
      <c r="E138" s="170">
        <v>9</v>
      </c>
      <c r="F138" s="171">
        <f>'Shtojca 1'!F382</f>
        <v>0</v>
      </c>
      <c r="G138" s="171">
        <f t="shared" ref="G138:G142" si="7">F138*E138</f>
        <v>0</v>
      </c>
    </row>
    <row r="139" spans="2:7" ht="26.4" x14ac:dyDescent="0.25">
      <c r="B139" s="167">
        <v>10.41</v>
      </c>
      <c r="C139" s="168" t="s">
        <v>28</v>
      </c>
      <c r="D139" s="169" t="s">
        <v>1</v>
      </c>
      <c r="E139" s="170">
        <v>1</v>
      </c>
      <c r="F139" s="171">
        <f>'Shtojca 1'!F389</f>
        <v>0</v>
      </c>
      <c r="G139" s="171">
        <f t="shared" si="7"/>
        <v>0</v>
      </c>
    </row>
    <row r="140" spans="2:7" ht="26.4" x14ac:dyDescent="0.25">
      <c r="B140" s="167">
        <v>10.42</v>
      </c>
      <c r="C140" s="168" t="s">
        <v>499</v>
      </c>
      <c r="D140" s="169" t="s">
        <v>1</v>
      </c>
      <c r="E140" s="170">
        <v>2</v>
      </c>
      <c r="F140" s="171">
        <f>'Shtojca 1'!F390</f>
        <v>0</v>
      </c>
      <c r="G140" s="171">
        <f t="shared" si="7"/>
        <v>0</v>
      </c>
    </row>
    <row r="141" spans="2:7" ht="26.4" x14ac:dyDescent="0.25">
      <c r="B141" s="167">
        <v>10.43</v>
      </c>
      <c r="C141" s="168" t="s">
        <v>30</v>
      </c>
      <c r="D141" s="169" t="s">
        <v>0</v>
      </c>
      <c r="E141" s="170">
        <v>9</v>
      </c>
      <c r="F141" s="171">
        <f>'Shtojca 1'!F391</f>
        <v>0</v>
      </c>
      <c r="G141" s="171">
        <f t="shared" si="7"/>
        <v>0</v>
      </c>
    </row>
    <row r="142" spans="2:7" x14ac:dyDescent="0.25">
      <c r="B142" s="167">
        <v>10.45</v>
      </c>
      <c r="C142" s="168" t="s">
        <v>127</v>
      </c>
      <c r="D142" s="169" t="s">
        <v>0</v>
      </c>
      <c r="E142" s="170">
        <v>10</v>
      </c>
      <c r="F142" s="171">
        <f>'Shtojca 1'!F393</f>
        <v>0</v>
      </c>
      <c r="G142" s="171">
        <f t="shared" si="7"/>
        <v>0</v>
      </c>
    </row>
    <row r="143" spans="2:7" x14ac:dyDescent="0.25">
      <c r="B143" s="175"/>
      <c r="C143" s="176"/>
      <c r="D143" s="175"/>
      <c r="E143" s="177"/>
      <c r="F143" s="178" t="s">
        <v>455</v>
      </c>
      <c r="G143" s="179">
        <f>SUM(G138:G142)</f>
        <v>0</v>
      </c>
    </row>
    <row r="144" spans="2:7" x14ac:dyDescent="0.25">
      <c r="B144" s="175"/>
      <c r="C144" s="176"/>
      <c r="D144" s="175"/>
      <c r="E144" s="177"/>
      <c r="F144" s="180"/>
      <c r="G144" s="181"/>
    </row>
    <row r="145" spans="2:7" x14ac:dyDescent="0.25">
      <c r="B145" s="175"/>
      <c r="C145" s="176"/>
      <c r="D145" s="175"/>
      <c r="E145" s="177"/>
      <c r="F145" s="180"/>
      <c r="G145" s="181"/>
    </row>
    <row r="146" spans="2:7" x14ac:dyDescent="0.25">
      <c r="B146" s="175"/>
      <c r="C146" s="176"/>
      <c r="D146" s="175"/>
      <c r="E146" s="177"/>
      <c r="F146" s="192"/>
      <c r="G146" s="193"/>
    </row>
    <row r="147" spans="2:7" x14ac:dyDescent="0.25">
      <c r="C147" s="221" t="s">
        <v>500</v>
      </c>
      <c r="D147" s="221"/>
      <c r="E147" s="221"/>
      <c r="F147" s="222">
        <f>G143+G135+G90+G73+G54+G49+G39+G29+G17</f>
        <v>0</v>
      </c>
      <c r="G147" s="223"/>
    </row>
  </sheetData>
  <sheetProtection algorithmName="SHA-512" hashValue="5RcxMKkEMHTKB5PhN7h1EVj/VfeEJFYVOFS2wqOQGSgV+1oNUSla1yr0AT2Ibr5XW5mBKZsxS4UNtLGrsARiIg==" saltValue="D7OUAAdPPnQqthhBoeb3JQ==" spinCount="100000" sheet="1" objects="1" scenarios="1"/>
  <mergeCells count="2">
    <mergeCell ref="C147:E147"/>
    <mergeCell ref="F147:G147"/>
  </mergeCells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lcf76f155ced4ddcb4097134ff3c332f xmlns="61b42f8c-4a4e-437c-bbd1-c49e00326ea1">
      <Terms xmlns="http://schemas.microsoft.com/office/infopath/2007/PartnerControls"/>
    </lcf76f155ced4ddcb4097134ff3c332f>
    <_ip_UnifiedCompliancePolicyProperties xmlns="http://schemas.microsoft.com/sharepoint/v3" xsi:nil="true"/>
    <TaxCatchAll xmlns="0f196398-27bd-45b1-a348-2509b875d808" xsi:nil="true"/>
  </documentManagement>
</p:properties>
</file>

<file path=customXml/item2.xml>�� 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619E30E298BDA341BDE19F5CAA037464" ma:contentTypeVersion="15" ma:contentTypeDescription="Create a new document." ma:contentTypeScope="" ma:versionID="9585bc7b54bf24e4742e739eb3668471">
  <xsd:schema xmlns:xsd="http://www.w3.org/2001/XMLSchema" xmlns:xs="http://www.w3.org/2001/XMLSchema" xmlns:p="http://schemas.microsoft.com/office/2006/metadata/properties" xmlns:ns1="http://schemas.microsoft.com/sharepoint/v3" xmlns:ns2="61b42f8c-4a4e-437c-bbd1-c49e00326ea1" xmlns:ns3="0f196398-27bd-45b1-a348-2509b875d808" targetNamespace="http://schemas.microsoft.com/office/2006/metadata/properties" ma:root="true" ma:fieldsID="c73fab813ff7dbb772760ed1dc6d3a7d" ns1:_="" ns2:_="" ns3:_="">
    <xsd:import namespace="http://schemas.microsoft.com/sharepoint/v3"/>
    <xsd:import namespace="61b42f8c-4a4e-437c-bbd1-c49e00326ea1"/>
    <xsd:import namespace="0f196398-27bd-45b1-a348-2509b875d80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lcf76f155ced4ddcb4097134ff3c332f" minOccurs="0"/>
                <xsd:element ref="ns3:TaxCatchAll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ServiceOCR" minOccurs="0"/>
                <xsd:element ref="ns1:_ip_UnifiedCompliancePolicyProperties" minOccurs="0"/>
                <xsd:element ref="ns1:_ip_UnifiedCompliancePolicyUIAction" minOccurs="0"/>
                <xsd:element ref="ns2:MediaLengthInSecond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0" nillable="true" ma:displayName="Unified Compliance Policy Properties" ma:hidden="true" ma:internalName="_ip_UnifiedCompliancePolicyProperties">
      <xsd:simpleType>
        <xsd:restriction base="dms:Note"/>
      </xsd:simpleType>
    </xsd:element>
    <xsd:element name="_ip_UnifiedCompliancePolicyUIAction" ma:index="21" nillable="true" ma:displayName="Unified Compliance Policy UI Action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1b42f8c-4a4e-437c-bbd1-c49e00326ea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1b8c0c90-bcfb-49ef-b405-3eb3828e4755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7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18" nillable="true" ma:displayName="Location" ma:indexed="true" ma:internalName="MediaServiceLocation" ma:readOnly="true">
      <xsd:simpleType>
        <xsd:restriction base="dms:Text"/>
      </xsd:simple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LengthInSeconds" ma:index="22" nillable="true" ma:displayName="MediaLengthInSeconds" ma:hidden="true" ma:internalName="MediaLengthInSeconds" ma:readOnly="tru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f196398-27bd-45b1-a348-2509b875d808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c605e8e1-e303-498f-9cb0-ad396fc4b077}" ma:internalName="TaxCatchAll" ma:showField="CatchAllData" ma:web="0f196398-27bd-45b1-a348-2509b875d80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4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52C263A9-0AE9-4170-A789-210702C7106E}">
  <ds:schemaRefs>
    <ds:schemaRef ds:uri="http://schemas.microsoft.com/office/2006/metadata/properties"/>
    <ds:schemaRef ds:uri="http://schemas.microsoft.com/office/infopath/2007/PartnerControls"/>
    <ds:schemaRef ds:uri="http://schemas.microsoft.com/sharepoint/v3"/>
    <ds:schemaRef ds:uri="61b42f8c-4a4e-437c-bbd1-c49e00326ea1"/>
    <ds:schemaRef ds:uri="0f196398-27bd-45b1-a348-2509b875d808"/>
  </ds:schemaRefs>
</ds:datastoreItem>
</file>

<file path=customXml/itemProps2.xml><?xml version="1.0" encoding="utf-8"?>
<ds:datastoreItem xmlns:ds="http://schemas.openxmlformats.org/officeDocument/2006/customXml" ds:itemID="{92176EDB-2C37-477F-A813-8CD290661626}">
  <ds:schemaRefs>
    <ds:schemaRef ds:uri="http://schemas.microsoft.com/PowerBIAddIn"/>
  </ds:schemaRefs>
</ds:datastoreItem>
</file>

<file path=customXml/itemProps3.xml><?xml version="1.0" encoding="utf-8"?>
<ds:datastoreItem xmlns:ds="http://schemas.openxmlformats.org/officeDocument/2006/customXml" ds:itemID="{45263A59-D03E-49B6-B0AD-C2C2AC0D4E76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61b42f8c-4a4e-437c-bbd1-c49e00326ea1"/>
    <ds:schemaRef ds:uri="0f196398-27bd-45b1-a348-2509b875d80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4.xml><?xml version="1.0" encoding="utf-8"?>
<ds:datastoreItem xmlns:ds="http://schemas.openxmlformats.org/officeDocument/2006/customXml" ds:itemID="{F54C0109-4587-4F51-AB6B-9072C69A4200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Shtojca 1</vt:lpstr>
      <vt:lpstr>Ilustrim - Skenar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Artan H. Rrustemi</dc:creator>
  <cp:lastModifiedBy>Argetim SHABANI</cp:lastModifiedBy>
  <cp:lastPrinted>2023-11-27T13:24:25Z</cp:lastPrinted>
  <dcterms:created xsi:type="dcterms:W3CDTF">2014-09-08T08:50:30Z</dcterms:created>
  <dcterms:modified xsi:type="dcterms:W3CDTF">2025-01-10T12:43:43Z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2a6524ed-fb1a-49fd-bafe-15c5e5ffd047_Enabled">
    <vt:lpwstr>true</vt:lpwstr>
  </property>
  <property fmtid="{D5CDD505-2E9C-101B-9397-08002B2CF9AE}" pid="3" name="MSIP_Label_2a6524ed-fb1a-49fd-bafe-15c5e5ffd047_SetDate">
    <vt:lpwstr>2020-10-09T10:02:36Z</vt:lpwstr>
  </property>
  <property fmtid="{D5CDD505-2E9C-101B-9397-08002B2CF9AE}" pid="4" name="MSIP_Label_2a6524ed-fb1a-49fd-bafe-15c5e5ffd047_Method">
    <vt:lpwstr>Privileged</vt:lpwstr>
  </property>
  <property fmtid="{D5CDD505-2E9C-101B-9397-08002B2CF9AE}" pid="5" name="MSIP_Label_2a6524ed-fb1a-49fd-bafe-15c5e5ffd047_Name">
    <vt:lpwstr>Internal</vt:lpwstr>
  </property>
  <property fmtid="{D5CDD505-2E9C-101B-9397-08002B2CF9AE}" pid="6" name="MSIP_Label_2a6524ed-fb1a-49fd-bafe-15c5e5ffd047_SiteId">
    <vt:lpwstr>9b511fda-f0b1-43a5-b06e-1e720f64520a</vt:lpwstr>
  </property>
  <property fmtid="{D5CDD505-2E9C-101B-9397-08002B2CF9AE}" pid="7" name="MSIP_Label_2a6524ed-fb1a-49fd-bafe-15c5e5ffd047_ActionId">
    <vt:lpwstr>b1a5defc-481b-4a7a-929b-24d08b948578</vt:lpwstr>
  </property>
  <property fmtid="{D5CDD505-2E9C-101B-9397-08002B2CF9AE}" pid="8" name="MSIP_Label_2a6524ed-fb1a-49fd-bafe-15c5e5ffd047_ContentBits">
    <vt:lpwstr>0</vt:lpwstr>
  </property>
  <property fmtid="{D5CDD505-2E9C-101B-9397-08002B2CF9AE}" pid="9" name="ContentTypeId">
    <vt:lpwstr>0x010100619E30E298BDA341BDE19F5CAA037464</vt:lpwstr>
  </property>
  <property fmtid="{D5CDD505-2E9C-101B-9397-08002B2CF9AE}" pid="10" name="MediaServiceImageTags">
    <vt:lpwstr/>
  </property>
</Properties>
</file>